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57AF359C-F954-45C4-85CE-5FD441D699C7}" xr6:coauthVersionLast="36" xr6:coauthVersionMax="36" xr10:uidLastSave="{00000000-0000-0000-0000-000000000000}"/>
  <bookViews>
    <workbookView xWindow="480" yWindow="465" windowWidth="18000" windowHeight="11040" tabRatio="1000" firstSheet="14" activeTab="14"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מקפת מטרות 31.12.23 נספח 1" sheetId="53" r:id="rId15"/>
    <sheet name="מקפת מטרות 31.12.23 נספח 2" sheetId="54" r:id="rId16"/>
    <sheet name="מקפת מטרות 31.12.23 נספח 3" sheetId="55"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 r:id="rId31"/>
    <externalReference r:id="rId32"/>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91029"/>
</workbook>
</file>

<file path=xl/calcChain.xml><?xml version="1.0" encoding="utf-8"?>
<calcChain xmlns="http://schemas.openxmlformats.org/spreadsheetml/2006/main">
  <c r="AS17" i="15" l="1"/>
  <c r="AR17" i="15"/>
  <c r="AR29" i="15"/>
  <c r="AR19" i="15" s="1"/>
  <c r="AR10" i="15" l="1"/>
  <c r="AR18" i="15" s="1"/>
  <c r="C26" i="53" l="1"/>
  <c r="C24" i="53"/>
  <c r="C23" i="53"/>
  <c r="C14" i="53"/>
  <c r="C11" i="53"/>
  <c r="C7" i="53"/>
  <c r="C31" i="53" l="1"/>
  <c r="C35" i="53" s="1"/>
  <c r="C34" i="53"/>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D26" i="26"/>
  <c r="C26" i="26"/>
  <c r="D24" i="26"/>
  <c r="C24" i="26"/>
  <c r="D23" i="26"/>
  <c r="C23" i="26"/>
  <c r="D11" i="26"/>
  <c r="C11" i="26"/>
  <c r="D7" i="26"/>
  <c r="C7" i="26"/>
  <c r="C32" i="27" l="1"/>
  <c r="D32" i="28"/>
  <c r="D34" i="26"/>
  <c r="C31" i="26"/>
  <c r="C35" i="26" s="1"/>
  <c r="D32" i="27"/>
  <c r="C34" i="26"/>
  <c r="D31" i="26"/>
  <c r="D35" i="26" s="1"/>
  <c r="D30" i="25"/>
  <c r="C30" i="25"/>
  <c r="D18" i="25"/>
  <c r="C18" i="25"/>
  <c r="D19" i="24"/>
  <c r="C19" i="24"/>
  <c r="D12" i="24"/>
  <c r="C12" i="24"/>
  <c r="D26" i="23"/>
  <c r="C26" i="23"/>
  <c r="D24" i="23"/>
  <c r="C24" i="23"/>
  <c r="D23" i="23"/>
  <c r="C23" i="23"/>
  <c r="D11" i="23"/>
  <c r="C11" i="23"/>
  <c r="D7" i="23"/>
  <c r="C7" i="23"/>
  <c r="D32" i="24" l="1"/>
  <c r="D31" i="23"/>
  <c r="D35" i="23" s="1"/>
  <c r="C31" i="23"/>
  <c r="C35" i="23" s="1"/>
  <c r="C32" i="24"/>
  <c r="C32" i="25"/>
  <c r="D32" i="25"/>
  <c r="D34" i="23"/>
  <c r="C34" i="23"/>
  <c r="D30" i="22"/>
  <c r="C30" i="22"/>
  <c r="D18" i="22"/>
  <c r="C18" i="22"/>
  <c r="D23" i="21"/>
  <c r="C23" i="21"/>
  <c r="D19" i="21"/>
  <c r="C19" i="21"/>
  <c r="D12" i="21"/>
  <c r="C12" i="21"/>
  <c r="D26" i="20"/>
  <c r="C26" i="20"/>
  <c r="D24" i="20"/>
  <c r="C24" i="20"/>
  <c r="D23" i="20"/>
  <c r="C23" i="20"/>
  <c r="D14" i="20"/>
  <c r="C14" i="20"/>
  <c r="D11" i="20"/>
  <c r="C11" i="20"/>
  <c r="D7" i="20"/>
  <c r="C7" i="20"/>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<sst xmlns="http://schemas.openxmlformats.org/spreadsheetml/2006/main" count="1248" uniqueCount="238">
  <si>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</si>
  <si>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</si>
  <si>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</si>
  <si>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</si>
  <si>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</si>
  <si>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</si>
  <si>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</si>
  <si>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</si>
  <si>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</si>
  <si>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</si>
  <si>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</si>
  <si>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</si>
  <si>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</si>
  <si>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</si>
  <si>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</si>
  <si>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</si>
  <si>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</si>
  <si>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</si>
  <si>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</si>
  <si>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</si>
  <si>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</si>
  <si>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</si>
  <si>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</si>
  <si>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</si>
  <si>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</si>
  <si>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</si>
  <si>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</si>
  <si>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</si>
  <si>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</si>
  <si>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</si>
  <si>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</si>
  <si>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</si>
  <si>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</si>
  <si>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</si>
  <si>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</si>
  <si>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</si>
  <si>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</si>
  <si>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</si>
  <si>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</si>
  <si>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</si>
  <si>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</si>
  <si>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</si>
  <si>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</si>
  <si>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</si>
  <si>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</si>
  <si>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</si>
  <si>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</si>
  <si>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</si>
  <si>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</si>
  <si>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</si>
  <si>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</si>
  <si>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</si>
  <si>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</si>
  <si>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</si>
  <si>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</si>
  <si>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</si>
  <si>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</si>
  <si>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</si>
  <si>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</si>
  <si>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</si>
  <si>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</si>
  <si>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</si>
  <si>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</si>
  <si>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</si>
  <si>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</si>
  <si>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</si>
  <si>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</si>
  <si>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</si>
  <si>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</si>
  <si>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</si>
  <si>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</si>
  <si>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</si>
  <si>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</si>
  <si>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</si>
  <si>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</si>
  <si>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</si>
  <si>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</si>
  <si>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</si>
  <si>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</si>
  <si>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</si>
  <si>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</si>
  <si>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</si>
  <si>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</si>
  <si>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</si>
  <si>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</si>
  <si>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</si>
  <si>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</si>
  <si>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</si>
  <si>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</si>
  <si>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</si>
  <si>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</si>
  <si>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</si>
  <si>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</si>
  <si>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</si>
  <si>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</si>
  <si>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</si>
  <si>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</si>
  <si>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</si>
  <si>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</si>
  <si>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</si>
  <si>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</si>
  <si>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</si>
  <si>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</si>
  <si>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</si>
  <si>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</si>
  <si>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</si>
  <si>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</si>
  <si>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</si>
  <si>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</si>
  <si>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</si>
  <si>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</si>
  <si>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</si>
  <si>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</si>
  <si>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</si>
  <si>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</si>
  <si>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</si>
  <si>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</si>
  <si>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</si>
  <si>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</si>
  <si>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</si>
  <si>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</si>
  <si>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</si>
  <si>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</si>
  <si>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</si>
  <si>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</si>
  <si>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</si>
  <si>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</si>
  <si>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</si>
  <si>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</si>
  <si>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</si>
  <si>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</si>
  <si>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</si>
  <si>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</si>
  <si>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</si>
  <si>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</si>
  <si>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</si>
  <si>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</si>
  <si>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</si>
  <si>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</si>
  <si>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</si>
  <si>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</si>
  <si>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</si>
  <si>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</si>
  <si>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</si>
  <si>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</si>
  <si>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</si>
  <si>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</si>
  <si>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</si>
  <si>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</si>
  <si>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</si>
  <si>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</si>
  <si>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</si>
  <si>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</si>
  <si>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</si>
  <si>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</si>
  <si>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</si>
  <si>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</si>
  <si>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</si>
  <si>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</si>
  <si>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</si>
  <si>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</si>
  <si>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</si>
  <si>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</si>
  <si>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</si>
  <si>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</si>
  <si>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</si>
  <si>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</si>
  <si>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</si>
  <si>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</si>
  <si>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</si>
  <si>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</si>
  <si>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</si>
  <si>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</si>
  <si>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</si>
  <si>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</si>
  <si>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</si>
  <si>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</si>
  <si>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</si>
  <si>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</si>
  <si>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</si>
  <si>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</si>
  <si>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</si>
  <si>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</si>
  <si>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</si>
  <si>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</si>
  <si>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</si>
  <si>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</si>
  <si>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</si>
  <si>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</si>
  <si>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</si>
  <si>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</si>
  <si>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</si>
  <si>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</si>
  <si>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</si>
  <si>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</si>
  <si>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</si>
  <si>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</si>
  <si>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</si>
  <si>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</si>
  <si>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</si>
  <si>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</si>
  <si>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</si>
  <si>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</si>
  <si>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</si>
  <si>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</si>
  <si>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</si>
  <si>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</si>
  <si>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</si>
  <si>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</si>
  <si>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</si>
  <si>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</si>
  <si>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</si>
  <si>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</si>
  <si>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</si>
  <si>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</si>
  <si>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</si>
  <si>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</si>
  <si>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</si>
  <si>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</si>
  <si>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</si>
  <si>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בנק הפועלים</t>
  </si>
  <si>
    <t>AMUNDI INVT SOLUTIONS</t>
  </si>
  <si>
    <t>DWS</t>
  </si>
  <si>
    <t>HSBC</t>
  </si>
  <si>
    <t>INVESCO MARKETS PLC</t>
  </si>
  <si>
    <t>בנק דיסקונט</t>
  </si>
  <si>
    <t>איביאי</t>
  </si>
  <si>
    <t>Goldman Sachs</t>
  </si>
  <si>
    <t xml:space="preserve">JP MORGAN </t>
  </si>
  <si>
    <t>בנק מזרחי</t>
  </si>
  <si>
    <t>ברקליס</t>
  </si>
  <si>
    <t>לידר</t>
  </si>
  <si>
    <t>LYXOR INTL</t>
  </si>
  <si>
    <t>HORIZON GLOBAL</t>
  </si>
  <si>
    <t>INVESCO</t>
  </si>
  <si>
    <t>נספח 3- פרוט עמלות ניהול לשנה המסתיימת ביום 31.12.2023</t>
  </si>
  <si>
    <t>נספח 2- פרוט עמלות והוצאות לשנה המסתיימת ביום 31.12.2023</t>
  </si>
  <si>
    <t>נספח 1- סך תשלומים ששולמו בעד כל סוג של הוצאה ישירה לשנה המסתיימת ביום 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</si>
</sst>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 #,##0_ ;_ * \-#,##0_ ;_ * &quot;-&quot;_ ;_ @_ "/>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 numFmtId="185" formatCode="_ * #,##0.000_ ;_ * \-#,##0.000_ ;_ * &quot;-&quot;??_ ;_ @_ "/>
    <numFmt numFmtId="187" formatCode="0.000"/>
  </numFmts>
  <fonts count="94"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
      <sz val="11"/>
      <color theme="1"/>
      <name val="Arial"/>
      <family val="2"/>
      <charset val="177"/>
    </font>
    <font>
      <sz val="9"/>
      <color theme="1"/>
      <name val="Arial"/>
      <family val="2"/>
      <scheme val="minor"/>
    </font>
    <font>
      <b/>
      <sz val="9"/>
      <color theme="1"/>
      <name val="Arial"/>
      <family val="2"/>
      <scheme val="minor"/>
    </font>
    <font>
      <sz val="9"/>
      <name val="Arial"/>
      <family val="2"/>
      <charset val="177"/>
      <scheme val="minor"/>
    </font>
    <font>
      <sz val="9"/>
      <name val="Arial"/>
      <family val="2"/>
      <charset val="177"/>
    </font>
  </fonts>
  <fills count="74">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000"/>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98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71" fillId="61" borderId="0" applyNumberFormat="0" applyBorder="0" applyAlignment="0" applyProtection="0"/>
    <xf numFmtId="0" fontId="71" fillId="61"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3" fillId="0" borderId="0" applyFont="0" applyFill="0" applyProtection="0"/>
    <xf numFmtId="169" fontId="3" fillId="0" borderId="0" applyFont="0" applyFill="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 fillId="0" borderId="0"/>
    <xf numFmtId="0" fontId="37" fillId="0" borderId="0"/>
    <xf numFmtId="0" fontId="3" fillId="0" borderId="0"/>
    <xf numFmtId="0" fontId="37"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 fillId="0" borderId="0"/>
    <xf numFmtId="0" fontId="3" fillId="0" borderId="0"/>
    <xf numFmtId="0" fontId="89" fillId="0" borderId="0"/>
    <xf numFmtId="0" fontId="3" fillId="0" borderId="0"/>
    <xf numFmtId="0" fontId="3" fillId="0" borderId="0"/>
    <xf numFmtId="0" fontId="37" fillId="0" borderId="0"/>
    <xf numFmtId="0" fontId="37" fillId="0" borderId="0"/>
    <xf numFmtId="0" fontId="3" fillId="0" borderId="0"/>
    <xf numFmtId="0" fontId="3" fillId="0" borderId="0"/>
    <xf numFmtId="0" fontId="37"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 fillId="0" borderId="0"/>
    <xf numFmtId="0" fontId="1"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7" fillId="0" borderId="0"/>
    <xf numFmtId="0" fontId="3" fillId="0" borderId="0"/>
    <xf numFmtId="0" fontId="3" fillId="0" borderId="0"/>
    <xf numFmtId="0" fontId="3" fillId="0" borderId="0"/>
    <xf numFmtId="0" fontId="37" fillId="0" borderId="0"/>
    <xf numFmtId="0" fontId="1"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58" borderId="0" applyNumberFormat="0" applyBorder="0" applyAlignment="0" applyProtection="0"/>
    <xf numFmtId="0" fontId="71" fillId="58"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6" borderId="0" applyNumberFormat="0" applyBorder="0" applyAlignment="0" applyProtection="0"/>
    <xf numFmtId="0" fontId="71" fillId="66" borderId="0" applyNumberFormat="0" applyBorder="0" applyAlignment="0" applyProtection="0"/>
    <xf numFmtId="0" fontId="1" fillId="45" borderId="36" applyNumberFormat="0" applyFont="0" applyAlignment="0" applyProtection="0"/>
    <xf numFmtId="0" fontId="1" fillId="45" borderId="36" applyNumberFormat="0" applyFont="0" applyAlignment="0" applyProtection="0"/>
    <xf numFmtId="0" fontId="1" fillId="45" borderId="36" applyNumberFormat="0" applyFont="0" applyAlignment="0" applyProtection="0"/>
    <xf numFmtId="0" fontId="66" fillId="43" borderId="32" applyNumberFormat="0" applyAlignment="0" applyProtection="0"/>
    <xf numFmtId="0" fontId="66" fillId="43" borderId="32" applyNumberFormat="0" applyAlignment="0" applyProtection="0"/>
    <xf numFmtId="0" fontId="61" fillId="39" borderId="0" applyNumberFormat="0" applyBorder="0" applyAlignment="0" applyProtection="0"/>
    <xf numFmtId="0" fontId="61" fillId="39"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8" fillId="0" borderId="29" applyNumberFormat="0" applyFill="0" applyAlignment="0" applyProtection="0"/>
    <xf numFmtId="0" fontId="58" fillId="0" borderId="29" applyNumberFormat="0" applyFill="0" applyAlignment="0" applyProtection="0"/>
    <xf numFmtId="0" fontId="59" fillId="0" borderId="30"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3" fillId="41" borderId="0" applyNumberFormat="0" applyBorder="0" applyAlignment="0" applyProtection="0"/>
    <xf numFmtId="0" fontId="63" fillId="41" borderId="0" applyNumberFormat="0" applyBorder="0" applyAlignment="0" applyProtection="0"/>
    <xf numFmtId="0" fontId="70" fillId="0" borderId="37" applyNumberFormat="0" applyFill="0" applyAlignment="0" applyProtection="0"/>
    <xf numFmtId="0" fontId="70" fillId="0" borderId="37" applyNumberFormat="0" applyFill="0" applyAlignment="0" applyProtection="0"/>
    <xf numFmtId="0" fontId="65" fillId="43" borderId="33" applyNumberFormat="0" applyAlignment="0" applyProtection="0"/>
    <xf numFmtId="0" fontId="65" fillId="43" borderId="33" applyNumberFormat="0" applyAlignment="0" applyProtection="0"/>
    <xf numFmtId="0" fontId="64" fillId="42" borderId="32" applyNumberFormat="0" applyAlignment="0" applyProtection="0"/>
    <xf numFmtId="0" fontId="64" fillId="42" borderId="32" applyNumberFormat="0" applyAlignment="0" applyProtection="0"/>
    <xf numFmtId="0" fontId="62" fillId="40" borderId="0" applyNumberFormat="0" applyBorder="0" applyAlignment="0" applyProtection="0"/>
    <xf numFmtId="0" fontId="62" fillId="40" borderId="0" applyNumberFormat="0" applyBorder="0" applyAlignment="0" applyProtection="0"/>
    <xf numFmtId="0" fontId="68" fillId="44" borderId="35" applyNumberFormat="0" applyAlignment="0" applyProtection="0"/>
    <xf numFmtId="0" fontId="68" fillId="44" borderId="35" applyNumberFormat="0" applyAlignment="0" applyProtection="0"/>
    <xf numFmtId="0" fontId="67" fillId="0" borderId="34" applyNumberFormat="0" applyFill="0" applyAlignment="0" applyProtection="0"/>
    <xf numFmtId="0" fontId="67" fillId="0" borderId="34" applyNumberFormat="0" applyFill="0" applyAlignment="0" applyProtection="0"/>
  </cellStyleXfs>
  <cellXfs count="284">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xf numFmtId="43" fontId="0" fillId="0" borderId="0" xfId="0" applyNumberFormat="1" applyFont="1" applyFill="1" applyBorder="1"/>
    <xf numFmtId="2"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0" applyNumberFormat="1" applyFill="1" applyBorder="1"/>
    <xf numFmtId="174" fontId="0" fillId="35" borderId="27" xfId="1" applyNumberFormat="1" applyFont="1" applyFill="1" applyBorder="1" applyAlignment="1">
      <alignment horizontal="center"/>
    </xf>
    <xf numFmtId="2" fontId="0" fillId="35" borderId="27" xfId="0" applyNumberFormat="1" applyFill="1" applyBorder="1" applyAlignment="1">
      <alignment horizontal="center"/>
    </xf>
    <xf numFmtId="9" fontId="88" fillId="0" borderId="0" xfId="2" applyFont="1" applyFill="1" applyBorder="1"/>
    <xf numFmtId="43" fontId="87" fillId="0" borderId="0" xfId="1" applyFont="1" applyFill="1" applyBorder="1" applyAlignment="1">
      <alignment horizontal="right"/>
    </xf>
    <xf numFmtId="43" fontId="87" fillId="0" borderId="0" xfId="1" applyFont="1" applyFill="1" applyBorder="1"/>
    <xf numFmtId="184" fontId="0" fillId="35" borderId="27" xfId="0" applyNumberFormat="1" applyFill="1" applyBorder="1" applyAlignment="1">
      <alignment horizontal="center"/>
    </xf>
    <xf numFmtId="2" fontId="0" fillId="73" borderId="0" xfId="0" applyNumberFormat="1" applyFill="1"/>
    <xf numFmtId="179" fontId="0" fillId="0" borderId="0" xfId="1" applyNumberFormat="1" applyFont="1" applyFill="1" applyBorder="1"/>
    <xf numFmtId="179" fontId="90" fillId="0" borderId="0" xfId="1" applyNumberFormat="1" applyFont="1"/>
    <xf numFmtId="179" fontId="0" fillId="0" borderId="0" xfId="1" applyNumberFormat="1" applyFont="1"/>
    <xf numFmtId="179" fontId="91" fillId="0" borderId="0" xfId="1" applyNumberFormat="1" applyFont="1" applyAlignment="1">
      <alignment horizontal="center" vertical="center"/>
    </xf>
    <xf numFmtId="0" fontId="0" fillId="0" borderId="0" xfId="0"/>
    <xf numFmtId="179" fontId="90" fillId="0" borderId="0" xfId="1" applyNumberFormat="1" applyFont="1" applyBorder="1"/>
    <xf numFmtId="0" fontId="0" fillId="0" borderId="0" xfId="0"/>
    <xf numFmtId="0" fontId="90" fillId="0" borderId="0" xfId="0" applyFont="1"/>
    <xf numFmtId="41" fontId="90" fillId="0" borderId="0" xfId="0" applyNumberFormat="1" applyFont="1"/>
    <xf numFmtId="0" fontId="0" fillId="0" borderId="0" xfId="0"/>
    <xf numFmtId="0" fontId="90" fillId="0" borderId="0" xfId="0" applyFont="1"/>
    <xf numFmtId="41" fontId="90" fillId="0" borderId="0" xfId="0" applyNumberFormat="1" applyFont="1"/>
    <xf numFmtId="41" fontId="90" fillId="70" borderId="0" xfId="0" applyNumberFormat="1" applyFont="1" applyFill="1"/>
    <xf numFmtId="41" fontId="90" fillId="0" borderId="0" xfId="0" applyNumberFormat="1" applyFont="1" applyBorder="1"/>
    <xf numFmtId="41" fontId="90" fillId="70" borderId="0" xfId="0" applyNumberFormat="1" applyFont="1" applyFill="1" applyBorder="1"/>
    <xf numFmtId="0" fontId="90" fillId="0" borderId="0" xfId="0" applyFont="1" applyBorder="1"/>
    <xf numFmtId="0" fontId="0" fillId="0" borderId="0" xfId="0"/>
    <xf numFmtId="0" fontId="51" fillId="3" borderId="13" xfId="459" applyFont="1" applyFill="1" applyBorder="1" applyAlignment="1" applyProtection="1">
      <alignment horizontal="center" vertical="center" wrapText="1"/>
    </xf>
    <xf numFmtId="0" fontId="0" fillId="37" borderId="13" xfId="0" applyFill="1" applyBorder="1"/>
    <xf numFmtId="1" fontId="0" fillId="35" borderId="13" xfId="0" applyNumberFormat="1" applyFill="1" applyBorder="1" applyAlignment="1">
      <alignment horizontal="center"/>
    </xf>
    <xf numFmtId="1" fontId="0" fillId="37" borderId="13" xfId="0" applyNumberFormat="1" applyFill="1" applyBorder="1" applyAlignment="1">
      <alignment horizontal="center"/>
    </xf>
    <xf numFmtId="2" fontId="0" fillId="35" borderId="13" xfId="0" applyNumberFormat="1" applyFill="1" applyBorder="1" applyAlignment="1">
      <alignment horizontal="center"/>
    </xf>
    <xf numFmtId="0" fontId="7" fillId="0" borderId="0" xfId="0" applyFont="1" applyBorder="1"/>
    <xf numFmtId="0" fontId="37" fillId="0" borderId="0" xfId="6846" applyNumberFormat="1" applyBorder="1"/>
    <xf numFmtId="179" fontId="0" fillId="0" borderId="0" xfId="1" applyNumberFormat="1" applyFont="1" applyBorder="1"/>
    <xf numFmtId="0" fontId="0" fillId="0" borderId="0" xfId="0" applyBorder="1" applyAlignment="1">
      <alignment horizontal="center"/>
    </xf>
    <xf numFmtId="0" fontId="0" fillId="0" borderId="0" xfId="0" applyBorder="1" applyAlignment="1">
      <alignment horizontal="center" vertical="center"/>
    </xf>
    <xf numFmtId="179" fontId="0" fillId="0" borderId="0" xfId="1" applyNumberFormat="1" applyFont="1" applyBorder="1" applyAlignment="1">
      <alignment horizontal="center" vertical="center"/>
    </xf>
    <xf numFmtId="0" fontId="92" fillId="0" borderId="0" xfId="0" applyFont="1" applyBorder="1" applyAlignment="1">
      <alignment horizontal="center" vertical="center"/>
    </xf>
    <xf numFmtId="0" fontId="93" fillId="0" borderId="0" xfId="0" applyFont="1" applyFill="1" applyBorder="1" applyAlignment="1" applyProtection="1">
      <alignment horizontal="center" vertical="center" wrapText="1" readingOrder="1"/>
      <protection locked="0"/>
    </xf>
    <xf numFmtId="0" fontId="93" fillId="0" borderId="0" xfId="0" applyFont="1" applyFill="1" applyBorder="1" applyAlignment="1" applyProtection="1">
      <alignment horizontal="center" vertical="center" wrapText="1" readingOrder="2"/>
      <protection locked="0"/>
    </xf>
    <xf numFmtId="185" fontId="93" fillId="0" borderId="0" xfId="1" applyNumberFormat="1" applyFont="1" applyFill="1" applyBorder="1" applyAlignment="1" applyProtection="1">
      <alignment horizontal="center" vertical="center" wrapText="1" readingOrder="1"/>
      <protection locked="0"/>
    </xf>
    <xf numFmtId="179" fontId="0" fillId="0" borderId="0" xfId="0" applyNumberFormat="1" applyBorder="1"/>
    <xf numFmtId="179" fontId="93" fillId="0" borderId="0" xfId="1" applyNumberFormat="1" applyFont="1" applyFill="1" applyBorder="1" applyAlignment="1" applyProtection="1">
      <alignment horizontal="center" vertical="center" wrapText="1" readingOrder="1"/>
      <protection locked="0"/>
    </xf>
    <xf numFmtId="43" fontId="0" fillId="0" borderId="0" xfId="0" applyNumberFormat="1" applyBorder="1"/>
    <xf numFmtId="187" fontId="0" fillId="35" borderId="13" xfId="0" applyNumberFormat="1" applyFill="1" applyBorder="1" applyAlignment="1">
      <alignment horizontal="center"/>
    </xf>
    <xf numFmtId="0" fontId="46" fillId="0" borderId="0" xfId="0" applyFont="1" applyFill="1" applyBorder="1"/>
    <xf numFmtId="43" fontId="46" fillId="0" borderId="0" xfId="1" applyFont="1" applyFill="1" applyBorder="1"/>
    <xf numFmtId="0" fontId="37" fillId="0" borderId="0" xfId="6846" applyFill="1" applyBorder="1"/>
    <xf numFmtId="179" fontId="37" fillId="0" borderId="0" xfId="1" applyNumberFormat="1" applyFont="1" applyFill="1" applyBorder="1"/>
    <xf numFmtId="1" fontId="0" fillId="0" borderId="0" xfId="0" applyNumberFormat="1" applyBorder="1"/>
    <xf numFmtId="187" fontId="0" fillId="37" borderId="13" xfId="0" applyNumberFormat="1" applyFill="1" applyBorder="1"/>
    <xf numFmtId="185" fontId="0" fillId="71" borderId="13" xfId="1" applyNumberFormat="1" applyFont="1" applyFill="1" applyBorder="1" applyAlignment="1">
      <alignment horizontal="center"/>
    </xf>
    <xf numFmtId="174" fontId="0" fillId="35" borderId="13" xfId="1" applyNumberFormat="1" applyFont="1" applyFill="1" applyBorder="1" applyAlignment="1">
      <alignment horizontal="center"/>
    </xf>
    <xf numFmtId="1" fontId="93" fillId="0" borderId="0" xfId="0" applyNumberFormat="1" applyFont="1" applyFill="1" applyBorder="1" applyAlignment="1" applyProtection="1">
      <alignment horizontal="center" vertical="center" wrapText="1" readingOrder="1"/>
      <protection locked="0"/>
    </xf>
    <xf numFmtId="1" fontId="93" fillId="0" borderId="0" xfId="1" applyNumberFormat="1" applyFont="1" applyFill="1" applyBorder="1" applyAlignment="1" applyProtection="1">
      <alignment horizontal="center" vertical="center" wrapText="1" readingOrder="1"/>
      <protection locked="0"/>
    </xf>
    <xf numFmtId="43" fontId="0" fillId="0" borderId="0" xfId="1" applyNumberFormat="1" applyFont="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986">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1 2 2" xfId="6768" xr:uid="{00000000-0005-0000-0000-0000731A0000}"/>
    <cellStyle name="20% - הדגשה1 3" xfId="6769" xr:uid="{00000000-0005-0000-0000-0000741A0000}"/>
    <cellStyle name="20% - הדגשה2" xfId="482" builtinId="34" customBuiltin="1"/>
    <cellStyle name="20% - הדגשה2 2" xfId="9" xr:uid="{00000000-0005-0000-0000-000007000000}"/>
    <cellStyle name="20% - הדגשה2 2 2" xfId="6770" xr:uid="{00000000-0005-0000-0000-0000751A0000}"/>
    <cellStyle name="20% - הדגשה2 3" xfId="6771" xr:uid="{00000000-0005-0000-0000-0000761A0000}"/>
    <cellStyle name="20% - הדגשה3" xfId="486" builtinId="38" customBuiltin="1"/>
    <cellStyle name="20% - הדגשה3 2" xfId="10" xr:uid="{00000000-0005-0000-0000-000009000000}"/>
    <cellStyle name="20% - הדגשה3 2 2" xfId="6772" xr:uid="{00000000-0005-0000-0000-0000771A0000}"/>
    <cellStyle name="20% - הדגשה3 3" xfId="6773" xr:uid="{00000000-0005-0000-0000-0000781A0000}"/>
    <cellStyle name="20% - הדגשה4" xfId="490" builtinId="42" customBuiltin="1"/>
    <cellStyle name="20% - הדגשה4 2" xfId="11" xr:uid="{00000000-0005-0000-0000-00000B000000}"/>
    <cellStyle name="20% - הדגשה4 2 2" xfId="6774" xr:uid="{00000000-0005-0000-0000-0000791A0000}"/>
    <cellStyle name="20% - הדגשה4 3" xfId="6775" xr:uid="{00000000-0005-0000-0000-00007A1A0000}"/>
    <cellStyle name="20% - הדגשה5" xfId="494" builtinId="46" customBuiltin="1"/>
    <cellStyle name="20% - הדגשה5 2" xfId="12" xr:uid="{00000000-0005-0000-0000-00000D000000}"/>
    <cellStyle name="20% - הדגשה5 2 2" xfId="6776" xr:uid="{00000000-0005-0000-0000-00007B1A0000}"/>
    <cellStyle name="20% - הדגשה5 3" xfId="6777" xr:uid="{00000000-0005-0000-0000-00007C1A0000}"/>
    <cellStyle name="20% - הדגשה6" xfId="498" builtinId="50" customBuiltin="1"/>
    <cellStyle name="20% - הדגשה6 2" xfId="13" xr:uid="{00000000-0005-0000-0000-00000F000000}"/>
    <cellStyle name="20% - הדגשה6 2 2" xfId="6778" xr:uid="{00000000-0005-0000-0000-00007D1A0000}"/>
    <cellStyle name="20% - הדגשה6 3" xfId="6779" xr:uid="{00000000-0005-0000-0000-00007E1A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1 2 2" xfId="6780" xr:uid="{00000000-0005-0000-0000-00007F1A0000}"/>
    <cellStyle name="40% - הדגשה1 3" xfId="6781" xr:uid="{00000000-0005-0000-0000-0000801A0000}"/>
    <cellStyle name="40% - הדגשה2" xfId="483" builtinId="35" customBuiltin="1"/>
    <cellStyle name="40% - הדגשה2 2" xfId="17" xr:uid="{00000000-0005-0000-0000-000015000000}"/>
    <cellStyle name="40% - הדגשה2 2 2" xfId="6782" xr:uid="{00000000-0005-0000-0000-0000811A0000}"/>
    <cellStyle name="40% - הדגשה2 3" xfId="6783" xr:uid="{00000000-0005-0000-0000-0000821A0000}"/>
    <cellStyle name="40% - הדגשה3" xfId="487" builtinId="39" customBuiltin="1"/>
    <cellStyle name="40% - הדגשה3 2" xfId="18" xr:uid="{00000000-0005-0000-0000-000017000000}"/>
    <cellStyle name="40% - הדגשה3 2 2" xfId="6784" xr:uid="{00000000-0005-0000-0000-0000831A0000}"/>
    <cellStyle name="40% - הדגשה3 3" xfId="6785" xr:uid="{00000000-0005-0000-0000-0000841A0000}"/>
    <cellStyle name="40% - הדגשה4" xfId="491" builtinId="43" customBuiltin="1"/>
    <cellStyle name="40% - הדגשה4 2" xfId="19" xr:uid="{00000000-0005-0000-0000-000019000000}"/>
    <cellStyle name="40% - הדגשה4 2 2" xfId="6786" xr:uid="{00000000-0005-0000-0000-0000851A0000}"/>
    <cellStyle name="40% - הדגשה4 3" xfId="6787" xr:uid="{00000000-0005-0000-0000-0000861A0000}"/>
    <cellStyle name="40% - הדגשה5" xfId="495" builtinId="47" customBuiltin="1"/>
    <cellStyle name="40% - הדגשה5 2" xfId="20" xr:uid="{00000000-0005-0000-0000-00001B000000}"/>
    <cellStyle name="40% - הדגשה5 2 2" xfId="6788" xr:uid="{00000000-0005-0000-0000-0000871A0000}"/>
    <cellStyle name="40% - הדגשה5 3" xfId="6789" xr:uid="{00000000-0005-0000-0000-0000881A0000}"/>
    <cellStyle name="40% - הדגשה6" xfId="499" builtinId="51" customBuiltin="1"/>
    <cellStyle name="40% - הדגשה6 2" xfId="21" xr:uid="{00000000-0005-0000-0000-00001D000000}"/>
    <cellStyle name="40% - הדגשה6 2 2" xfId="6790" xr:uid="{00000000-0005-0000-0000-0000891A0000}"/>
    <cellStyle name="40% - הדגשה6 3" xfId="6791" xr:uid="{00000000-0005-0000-0000-00008A1A0000}"/>
    <cellStyle name="60% - הדגשה1" xfId="480" builtinId="32" customBuiltin="1"/>
    <cellStyle name="60% - הדגשה1 2" xfId="22" xr:uid="{00000000-0005-0000-0000-00001F000000}"/>
    <cellStyle name="60% - הדגשה1 2 2" xfId="6792" xr:uid="{00000000-0005-0000-0000-00008B1A0000}"/>
    <cellStyle name="60% - הדגשה1 3" xfId="6793" xr:uid="{00000000-0005-0000-0000-00008C1A0000}"/>
    <cellStyle name="60% - הדגשה2" xfId="484" builtinId="36" customBuiltin="1"/>
    <cellStyle name="60% - הדגשה2 2" xfId="23" xr:uid="{00000000-0005-0000-0000-000021000000}"/>
    <cellStyle name="60% - הדגשה2 2 2" xfId="6794" xr:uid="{00000000-0005-0000-0000-00008D1A0000}"/>
    <cellStyle name="60% - הדגשה2 3" xfId="6795" xr:uid="{00000000-0005-0000-0000-00008E1A0000}"/>
    <cellStyle name="60% - הדגשה3" xfId="488" builtinId="40" customBuiltin="1"/>
    <cellStyle name="60% - הדגשה3 2" xfId="24" xr:uid="{00000000-0005-0000-0000-000023000000}"/>
    <cellStyle name="60% - הדגשה3 2 2" xfId="6796" xr:uid="{00000000-0005-0000-0000-00008F1A0000}"/>
    <cellStyle name="60% - הדגשה3 3" xfId="6797" xr:uid="{00000000-0005-0000-0000-0000901A0000}"/>
    <cellStyle name="60% - הדגשה4" xfId="492" builtinId="44" customBuiltin="1"/>
    <cellStyle name="60% - הדגשה4 2" xfId="25" xr:uid="{00000000-0005-0000-0000-000025000000}"/>
    <cellStyle name="60% - הדגשה4 2 2" xfId="6798" xr:uid="{00000000-0005-0000-0000-0000911A0000}"/>
    <cellStyle name="60% - הדגשה4 3" xfId="6799" xr:uid="{00000000-0005-0000-0000-0000921A0000}"/>
    <cellStyle name="60% - הדגשה5" xfId="496" builtinId="48" customBuiltin="1"/>
    <cellStyle name="60% - הדגשה5 2" xfId="26" xr:uid="{00000000-0005-0000-0000-000027000000}"/>
    <cellStyle name="60% - הדגשה5 2 2" xfId="6800" xr:uid="{00000000-0005-0000-0000-0000931A0000}"/>
    <cellStyle name="60% - הדגשה5 3" xfId="6801" xr:uid="{00000000-0005-0000-0000-0000941A0000}"/>
    <cellStyle name="60% - הדגשה6" xfId="500" builtinId="52" customBuiltin="1"/>
    <cellStyle name="60% - הדגשה6 2" xfId="27" xr:uid="{00000000-0005-0000-0000-000029000000}"/>
    <cellStyle name="60% - הדגשה6 2 2" xfId="6802" xr:uid="{00000000-0005-0000-0000-0000951A0000}"/>
    <cellStyle name="60% - הדגשה6 3" xfId="6803" xr:uid="{00000000-0005-0000-0000-0000961A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2 4" xfId="6806" xr:uid="{00000000-0005-0000-0000-0000991A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0 8" xfId="6805" xr:uid="{00000000-0005-0000-0000-0000981A0000}"/>
    <cellStyle name="Comma 11" xfId="29" xr:uid="{00000000-0005-0000-0000-000036000000}"/>
    <cellStyle name="Comma 11 10" xfId="6807" xr:uid="{00000000-0005-0000-0000-00009A1A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2 7" xfId="6808" xr:uid="{00000000-0005-0000-0000-00009B1A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11" xfId="6809" xr:uid="{00000000-0005-0000-0000-00009C1A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2 7" xfId="6810" xr:uid="{00000000-0005-0000-0000-00009D1A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11" xfId="6811" xr:uid="{00000000-0005-0000-0000-00009E1A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2 7" xfId="6812" xr:uid="{00000000-0005-0000-0000-00009F1A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4" xfId="6813" xr:uid="{00000000-0005-0000-0000-0000A01A0000}"/>
    <cellStyle name="Comma 14 2" xfId="6814" xr:uid="{00000000-0005-0000-0000-0000A11A0000}"/>
    <cellStyle name="Comma 15" xfId="32" xr:uid="{00000000-0005-0000-0000-000095000000}"/>
    <cellStyle name="Comma 15 10" xfId="6815" xr:uid="{00000000-0005-0000-0000-0000A21A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2 7" xfId="6816" xr:uid="{00000000-0005-0000-0000-0000A31A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10" xfId="6817" xr:uid="{00000000-0005-0000-0000-0000A41A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2 7" xfId="6818" xr:uid="{00000000-0005-0000-0000-0000A51A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10" xfId="6819" xr:uid="{00000000-0005-0000-0000-0000A61A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2 7" xfId="6820" xr:uid="{00000000-0005-0000-0000-0000A71A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10" xfId="6821" xr:uid="{00000000-0005-0000-0000-0000A81A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2 7" xfId="6822" xr:uid="{00000000-0005-0000-0000-0000A91A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xfId="6823" xr:uid="{00000000-0005-0000-0000-0000AA1A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10" xfId="6825" xr:uid="{00000000-0005-0000-0000-0000AC1A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2 9" xfId="6826" xr:uid="{00000000-0005-0000-0000-0000AD1A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51" xfId="6824" xr:uid="{00000000-0005-0000-0000-0000AB1A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0 7" xfId="6827" xr:uid="{00000000-0005-0000-0000-0000AE1A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22" xfId="6804" xr:uid="{00000000-0005-0000-0000-0000971A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13" xfId="6828" xr:uid="{00000000-0005-0000-0000-0000AF1A0000}"/>
    <cellStyle name="Comma 3 2" xfId="84" xr:uid="{00000000-0005-0000-0000-000089030000}"/>
    <cellStyle name="Comma 3 2 10" xfId="6829" xr:uid="{00000000-0005-0000-0000-0000B01A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11" xfId="6830" xr:uid="{00000000-0005-0000-0000-0000B11A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2 2" xfId="6832" xr:uid="{00000000-0005-0000-0000-0000B31A0000}"/>
    <cellStyle name="Comma 4 3" xfId="90" xr:uid="{00000000-0005-0000-0000-00001C040000}"/>
    <cellStyle name="Comma 4 3 2" xfId="6833" xr:uid="{00000000-0005-0000-0000-0000B41A0000}"/>
    <cellStyle name="Comma 4 4" xfId="91" xr:uid="{00000000-0005-0000-0000-00001D040000}"/>
    <cellStyle name="Comma 4 5" xfId="537" xr:uid="{00000000-0005-0000-0000-00001E040000}"/>
    <cellStyle name="Comma 4 6" xfId="6831" xr:uid="{00000000-0005-0000-0000-0000B21A0000}"/>
    <cellStyle name="Comma 5" xfId="92" xr:uid="{00000000-0005-0000-0000-00001F040000}"/>
    <cellStyle name="Comma 5 2" xfId="93" xr:uid="{00000000-0005-0000-0000-000020040000}"/>
    <cellStyle name="Comma 5 2 2" xfId="6835" xr:uid="{00000000-0005-0000-0000-0000B61A0000}"/>
    <cellStyle name="Comma 5 3" xfId="6834" xr:uid="{00000000-0005-0000-0000-0000B51A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13" xfId="6837" xr:uid="{00000000-0005-0000-0000-0000B81A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3 3" xfId="6838" xr:uid="{00000000-0005-0000-0000-0000B91A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6 9" xfId="6836" xr:uid="{00000000-0005-0000-0000-0000B71A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13" xfId="6840" xr:uid="{00000000-0005-0000-0000-0000BB1A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7 9" xfId="6839" xr:uid="{00000000-0005-0000-0000-0000BA1A0000}"/>
    <cellStyle name="Comma 8" xfId="98" xr:uid="{00000000-0005-0000-0000-00007B040000}"/>
    <cellStyle name="Comma 8 10" xfId="6841" xr:uid="{00000000-0005-0000-0000-0000BC1A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2 8" xfId="6842" xr:uid="{00000000-0005-0000-0000-0000BD1A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Comma 9 2" xfId="6844" xr:uid="{00000000-0005-0000-0000-0000BF1A0000}"/>
    <cellStyle name="Comma 9 3" xfId="6843" xr:uid="{00000000-0005-0000-0000-0000BE1A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3 3" xfId="6845" xr:uid="{00000000-0005-0000-0000-0000C01A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10" xfId="6846" xr:uid="{00000000-0005-0000-0000-0000C11A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2 6" xfId="6847" xr:uid="{00000000-0005-0000-0000-0000C21A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10" xfId="6848" xr:uid="{00000000-0005-0000-0000-0000C31A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11" xfId="6849" xr:uid="{00000000-0005-0000-0000-0000C41A0000}"/>
    <cellStyle name="Normal 15 2" xfId="130" xr:uid="{00000000-0005-0000-0000-00005C080000}"/>
    <cellStyle name="Normal 15 2 10" xfId="6850" xr:uid="{00000000-0005-0000-0000-0000C51A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10" xfId="6851" xr:uid="{00000000-0005-0000-0000-0000C61A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11" xfId="6852" xr:uid="{00000000-0005-0000-0000-0000C71A0000}"/>
    <cellStyle name="Normal 16 2" xfId="134" xr:uid="{00000000-0005-0000-0000-0000F5080000}"/>
    <cellStyle name="Normal 16 2 10" xfId="6853" xr:uid="{00000000-0005-0000-0000-0000C81A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11" xfId="6854" xr:uid="{00000000-0005-0000-0000-0000C91A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8 9" xfId="6855" xr:uid="{00000000-0005-0000-0000-0000CA1A0000}"/>
    <cellStyle name="Normal 19" xfId="143" xr:uid="{00000000-0005-0000-0000-00002D0A0000}"/>
    <cellStyle name="Normal 19 10" xfId="2974" xr:uid="{00000000-0005-0000-0000-00002E0A0000}"/>
    <cellStyle name="Normal 19 11" xfId="6856" xr:uid="{00000000-0005-0000-0000-0000CB1A0000}"/>
    <cellStyle name="Normal 19 2" xfId="144" xr:uid="{00000000-0005-0000-0000-00002F0A0000}"/>
    <cellStyle name="Normal 19 2 10" xfId="6857" xr:uid="{00000000-0005-0000-0000-0000CC1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 5" xfId="6858" xr:uid="{00000000-0005-0000-0000-0000CD1A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11" xfId="6859" xr:uid="{00000000-0005-0000-0000-0000CE1A0000}"/>
    <cellStyle name="Normal 23 2" xfId="269" xr:uid="{00000000-0005-0000-0000-00000D0F0000}"/>
    <cellStyle name="Normal 23 2 10" xfId="6860" xr:uid="{00000000-0005-0000-0000-0000CF1A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11" xfId="6861" xr:uid="{00000000-0005-0000-0000-0000D01A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11" xfId="6862" xr:uid="{00000000-0005-0000-0000-0000D11A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2 2" xfId="6864" xr:uid="{00000000-0005-0000-0000-0000D31A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7 8" xfId="6863" xr:uid="{00000000-0005-0000-0000-0000D21A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8 8" xfId="6865" xr:uid="{00000000-0005-0000-0000-0000D41A0000}"/>
    <cellStyle name="Normal 29" xfId="283" xr:uid="{00000000-0005-0000-0000-0000E8100000}"/>
    <cellStyle name="Normal 29 2" xfId="4553" xr:uid="{00000000-0005-0000-0000-0000E9100000}"/>
    <cellStyle name="Normal 29 2 2" xfId="6867" xr:uid="{00000000-0005-0000-0000-0000D61A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29 8" xfId="6866" xr:uid="{00000000-0005-0000-0000-0000D51A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3 7" xfId="6868" xr:uid="{00000000-0005-0000-0000-0000D71A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2 6" xfId="6870" xr:uid="{00000000-0005-0000-0000-0000D91A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3 7" xfId="6869" xr:uid="{00000000-0005-0000-0000-0000D81A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4 7" xfId="6871" xr:uid="{00000000-0005-0000-0000-0000DA1A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3 9" xfId="6872" xr:uid="{00000000-0005-0000-0000-0000DB1A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1 8" xfId="6873" xr:uid="{00000000-0005-0000-0000-0000DC1A0000}"/>
    <cellStyle name="Normal 32" xfId="293" xr:uid="{00000000-0005-0000-0000-00005B120000}"/>
    <cellStyle name="Normal 32 2" xfId="4913" xr:uid="{00000000-0005-0000-0000-00005C120000}"/>
    <cellStyle name="Normal 32 2 2" xfId="6875" xr:uid="{00000000-0005-0000-0000-0000DE1A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2 8" xfId="6874" xr:uid="{00000000-0005-0000-0000-0000DD1A0000}"/>
    <cellStyle name="Normal 33" xfId="294" xr:uid="{00000000-0005-0000-0000-000062120000}"/>
    <cellStyle name="Normal 33 10" xfId="4919" xr:uid="{00000000-0005-0000-0000-000063120000}"/>
    <cellStyle name="Normal 33 11" xfId="6876" xr:uid="{00000000-0005-0000-0000-0000DF1A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10" xfId="6877" xr:uid="{00000000-0005-0000-0000-0000E01A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2 8" xfId="6878" xr:uid="{00000000-0005-0000-0000-0000E11A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2 2" xfId="6880" xr:uid="{00000000-0005-0000-0000-0000E31A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5 8" xfId="6879" xr:uid="{00000000-0005-0000-0000-0000E21A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11" xfId="6881" xr:uid="{00000000-0005-0000-0000-0000E41A0000}"/>
    <cellStyle name="Normal 37 2" xfId="302" xr:uid="{00000000-0005-0000-0000-00002B130000}"/>
    <cellStyle name="Normal 37 2 10" xfId="6882" xr:uid="{00000000-0005-0000-0000-0000E51A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2 2" xfId="6884" xr:uid="{00000000-0005-0000-0000-0000E71A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8 8" xfId="6883" xr:uid="{00000000-0005-0000-0000-0000E61A0000}"/>
    <cellStyle name="Normal 39" xfId="306" xr:uid="{00000000-0005-0000-0000-0000C7130000}"/>
    <cellStyle name="Normal 39 10" xfId="6885" xr:uid="{00000000-0005-0000-0000-0000E81A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2 8" xfId="6886" xr:uid="{00000000-0005-0000-0000-0000E91A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2 5" xfId="6887" xr:uid="{00000000-0005-0000-0000-0000EA1A0000}"/>
    <cellStyle name="Normal 4 3" xfId="311" xr:uid="{00000000-0005-0000-0000-0000E6130000}"/>
    <cellStyle name="Normal 4 3 2" xfId="312" xr:uid="{00000000-0005-0000-0000-0000E7130000}"/>
    <cellStyle name="Normal 4 3 2 2" xfId="5289" xr:uid="{00000000-0005-0000-0000-0000E8130000}"/>
    <cellStyle name="Normal 4 3 3" xfId="6888" xr:uid="{00000000-0005-0000-0000-0000EB1A0000}"/>
    <cellStyle name="Normal 4 4" xfId="313" xr:uid="{00000000-0005-0000-0000-0000E9130000}"/>
    <cellStyle name="Normal 4 4 2" xfId="314" xr:uid="{00000000-0005-0000-0000-0000EA130000}"/>
    <cellStyle name="Normal 4 4 2 2" xfId="5290" xr:uid="{00000000-0005-0000-0000-0000EB130000}"/>
    <cellStyle name="Normal 4 4 3" xfId="6889" xr:uid="{00000000-0005-0000-0000-0000EC1A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11" xfId="6890" xr:uid="{00000000-0005-0000-0000-0000ED1A0000}"/>
    <cellStyle name="Normal 40 2" xfId="318" xr:uid="{00000000-0005-0000-0000-0000F6130000}"/>
    <cellStyle name="Normal 40 2 10" xfId="6891" xr:uid="{00000000-0005-0000-0000-0000EE1A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2 7" xfId="6893" xr:uid="{00000000-0005-0000-0000-0000F01A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1 9" xfId="6892" xr:uid="{00000000-0005-0000-0000-0000EF1A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2 7" xfId="6895" xr:uid="{00000000-0005-0000-0000-0000F21A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2 9" xfId="6894" xr:uid="{00000000-0005-0000-0000-0000F11A0000}"/>
    <cellStyle name="Normal 43" xfId="323" xr:uid="{00000000-0005-0000-0000-0000A5140000}"/>
    <cellStyle name="Normal 43 2" xfId="5467" xr:uid="{00000000-0005-0000-0000-0000A6140000}"/>
    <cellStyle name="Normal 43 2 2" xfId="6897" xr:uid="{00000000-0005-0000-0000-0000F41A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3 8" xfId="6896" xr:uid="{00000000-0005-0000-0000-0000F31A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2 7" xfId="6899" xr:uid="{00000000-0005-0000-0000-0000F61A0000}"/>
    <cellStyle name="Normal 44 3" xfId="5479" xr:uid="{00000000-0005-0000-0000-0000B3140000}"/>
    <cellStyle name="Normal 44 4" xfId="6898" xr:uid="{00000000-0005-0000-0000-0000F51A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2 7" xfId="6901" xr:uid="{00000000-0005-0000-0000-0000F81A0000}"/>
    <cellStyle name="Normal 45 3" xfId="5486" xr:uid="{00000000-0005-0000-0000-0000BB140000}"/>
    <cellStyle name="Normal 45 4" xfId="6900" xr:uid="{00000000-0005-0000-0000-0000F71A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2 7" xfId="6903" xr:uid="{00000000-0005-0000-0000-0000FA1A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6 9" xfId="6902" xr:uid="{00000000-0005-0000-0000-0000F91A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2 7" xfId="6905" xr:uid="{00000000-0005-0000-0000-0000FC1A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7 9" xfId="6904" xr:uid="{00000000-0005-0000-0000-0000FB1A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8 9" xfId="6906" xr:uid="{00000000-0005-0000-0000-0000FD1A0000}"/>
    <cellStyle name="Normal 49" xfId="329" xr:uid="{00000000-0005-0000-0000-0000E3140000}"/>
    <cellStyle name="Normal 49 2" xfId="5523" xr:uid="{00000000-0005-0000-0000-0000E4140000}"/>
    <cellStyle name="Normal 49 2 2" xfId="5524" xr:uid="{00000000-0005-0000-0000-0000E5140000}"/>
    <cellStyle name="Normal 49 2 2 2" xfId="6907" xr:uid="{00000000-0005-0000-0000-0000FE1A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3 2" xfId="6908" xr:uid="{00000000-0005-0000-0000-0000FF1A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0 9" xfId="6909" xr:uid="{00000000-0005-0000-0000-0000001B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1 9" xfId="6910" xr:uid="{00000000-0005-0000-0000-0000011B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2 7" xfId="6912" xr:uid="{00000000-0005-0000-0000-0000031B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2 9" xfId="6911" xr:uid="{00000000-0005-0000-0000-0000021B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2 7" xfId="6914" xr:uid="{00000000-0005-0000-0000-0000051B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3 9" xfId="6913" xr:uid="{00000000-0005-0000-0000-0000041B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2 7" xfId="6916" xr:uid="{00000000-0005-0000-0000-0000071B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4 9" xfId="6915" xr:uid="{00000000-0005-0000-0000-0000061B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5 9" xfId="6917" xr:uid="{00000000-0005-0000-0000-0000081B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2 7" xfId="6919" xr:uid="{00000000-0005-0000-0000-00000A1B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6 9" xfId="6918" xr:uid="{00000000-0005-0000-0000-0000091B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7 9" xfId="6920" xr:uid="{00000000-0005-0000-0000-00000B1B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2 7" xfId="6922" xr:uid="{00000000-0005-0000-0000-00000D1B0000}"/>
    <cellStyle name="Normal 58 3" xfId="5647" xr:uid="{00000000-0005-0000-0000-00007C150000}"/>
    <cellStyle name="Normal 58 3 2" xfId="6923" xr:uid="{00000000-0005-0000-0000-00000E1B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8 9" xfId="6921" xr:uid="{00000000-0005-0000-0000-00000C1B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59 9" xfId="6924" xr:uid="{00000000-0005-0000-0000-00000F1B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10" xfId="6925" xr:uid="{00000000-0005-0000-0000-0000101B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0 9" xfId="6926" xr:uid="{00000000-0005-0000-0000-0000111B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1 9" xfId="6927" xr:uid="{00000000-0005-0000-0000-0000121B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2 9" xfId="6928" xr:uid="{00000000-0005-0000-0000-0000131B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4 9" xfId="6929" xr:uid="{00000000-0005-0000-0000-0000141B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11" xfId="6930" xr:uid="{00000000-0005-0000-0000-0000151B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4 8" xfId="6931" xr:uid="{00000000-0005-0000-0000-0000161B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11" xfId="6932" xr:uid="{00000000-0005-0000-0000-0000171B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11" xfId="6933" xr:uid="{00000000-0005-0000-0000-0000181B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53" xfId="6935" xr:uid="{00000000-0005-0000-0000-00001A1B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3" xfId="6936" xr:uid="{00000000-0005-0000-0000-00001B1B0000}"/>
    <cellStyle name="Percent 4" xfId="6937" xr:uid="{00000000-0005-0000-0000-00001C1B0000}"/>
    <cellStyle name="Percent 5" xfId="528" xr:uid="{00000000-0005-0000-0000-00003D1A0000}"/>
    <cellStyle name="Percent 5 2" xfId="6938" xr:uid="{00000000-0005-0000-0000-00001D1B0000}"/>
    <cellStyle name="Percent 6" xfId="430" xr:uid="{00000000-0005-0000-0000-00003E1A0000}"/>
    <cellStyle name="Percent 6 2" xfId="6939" xr:uid="{00000000-0005-0000-0000-00001E1B0000}"/>
    <cellStyle name="Percent 7" xfId="431" xr:uid="{00000000-0005-0000-0000-00003F1A0000}"/>
    <cellStyle name="Percent 7 2" xfId="6940" xr:uid="{00000000-0005-0000-0000-00001F1B0000}"/>
    <cellStyle name="Percent 8" xfId="6934" xr:uid="{00000000-0005-0000-0000-0000191B0000}"/>
    <cellStyle name="הדגשה1" xfId="477" builtinId="29" customBuiltin="1"/>
    <cellStyle name="הדגשה1 2" xfId="432" xr:uid="{00000000-0005-0000-0000-0000411A0000}"/>
    <cellStyle name="הדגשה1 2 2" xfId="6941" xr:uid="{00000000-0005-0000-0000-0000201B0000}"/>
    <cellStyle name="הדגשה1 3" xfId="6942" xr:uid="{00000000-0005-0000-0000-0000211B0000}"/>
    <cellStyle name="הדגשה2" xfId="481" builtinId="33" customBuiltin="1"/>
    <cellStyle name="הדגשה2 2" xfId="433" xr:uid="{00000000-0005-0000-0000-0000431A0000}"/>
    <cellStyle name="הדגשה2 2 2" xfId="6943" xr:uid="{00000000-0005-0000-0000-0000221B0000}"/>
    <cellStyle name="הדגשה2 3" xfId="6944" xr:uid="{00000000-0005-0000-0000-0000231B0000}"/>
    <cellStyle name="הדגשה3" xfId="485" builtinId="37" customBuiltin="1"/>
    <cellStyle name="הדגשה3 2" xfId="434" xr:uid="{00000000-0005-0000-0000-0000451A0000}"/>
    <cellStyle name="הדגשה3 2 2" xfId="6945" xr:uid="{00000000-0005-0000-0000-0000241B0000}"/>
    <cellStyle name="הדגשה3 3" xfId="6946" xr:uid="{00000000-0005-0000-0000-0000251B0000}"/>
    <cellStyle name="הדגשה4" xfId="489" builtinId="41" customBuiltin="1"/>
    <cellStyle name="הדגשה4 2" xfId="435" xr:uid="{00000000-0005-0000-0000-0000471A0000}"/>
    <cellStyle name="הדגשה4 2 2" xfId="6947" xr:uid="{00000000-0005-0000-0000-0000261B0000}"/>
    <cellStyle name="הדגשה4 3" xfId="6948" xr:uid="{00000000-0005-0000-0000-0000271B0000}"/>
    <cellStyle name="הדגשה5" xfId="493" builtinId="45" customBuiltin="1"/>
    <cellStyle name="הדגשה5 2" xfId="436" xr:uid="{00000000-0005-0000-0000-0000491A0000}"/>
    <cellStyle name="הדגשה5 2 2" xfId="6949" xr:uid="{00000000-0005-0000-0000-0000281B0000}"/>
    <cellStyle name="הדגשה5 3" xfId="6950" xr:uid="{00000000-0005-0000-0000-0000291B0000}"/>
    <cellStyle name="הדגשה6" xfId="497" builtinId="49" customBuiltin="1"/>
    <cellStyle name="הדגשה6 2" xfId="437" xr:uid="{00000000-0005-0000-0000-00004B1A0000}"/>
    <cellStyle name="הדגשה6 2 2" xfId="6951" xr:uid="{00000000-0005-0000-0000-00002A1B0000}"/>
    <cellStyle name="הדגשה6 3" xfId="6952" xr:uid="{00000000-0005-0000-0000-00002B1B0000}"/>
    <cellStyle name="הערה" xfId="474" builtinId="10" customBuiltin="1"/>
    <cellStyle name="הערה 2" xfId="438" xr:uid="{00000000-0005-0000-0000-00004D1A0000}"/>
    <cellStyle name="הערה 2 2" xfId="6953" xr:uid="{00000000-0005-0000-0000-00002C1B0000}"/>
    <cellStyle name="הערה 3" xfId="6954" xr:uid="{00000000-0005-0000-0000-00002D1B0000}"/>
    <cellStyle name="הערה 4" xfId="6955" xr:uid="{00000000-0005-0000-0000-00002E1B0000}"/>
    <cellStyle name="חישוב" xfId="470" builtinId="22" customBuiltin="1"/>
    <cellStyle name="חישוב 2" xfId="439" xr:uid="{00000000-0005-0000-0000-00004F1A0000}"/>
    <cellStyle name="חישוב 2 2" xfId="6956" xr:uid="{00000000-0005-0000-0000-00002F1B0000}"/>
    <cellStyle name="חישוב 3" xfId="6957" xr:uid="{00000000-0005-0000-0000-0000301B0000}"/>
    <cellStyle name="טוב" xfId="465" builtinId="26" customBuiltin="1"/>
    <cellStyle name="טוב 2" xfId="440" xr:uid="{00000000-0005-0000-0000-0000511A0000}"/>
    <cellStyle name="טוב 2 2" xfId="6958" xr:uid="{00000000-0005-0000-0000-0000311B0000}"/>
    <cellStyle name="טוב 3" xfId="6959" xr:uid="{00000000-0005-0000-0000-0000321B0000}"/>
    <cellStyle name="טקסט אזהרה" xfId="473" builtinId="11" customBuiltin="1"/>
    <cellStyle name="טקסט אזהרה 2" xfId="441" xr:uid="{00000000-0005-0000-0000-0000531A0000}"/>
    <cellStyle name="טקסט אזהרה 2 2" xfId="6960" xr:uid="{00000000-0005-0000-0000-0000331B0000}"/>
    <cellStyle name="טקסט אזהרה 3" xfId="6961" xr:uid="{00000000-0005-0000-0000-0000341B0000}"/>
    <cellStyle name="טקסט הסברי" xfId="475" builtinId="53" customBuiltin="1"/>
    <cellStyle name="טקסט הסברי 2" xfId="442" xr:uid="{00000000-0005-0000-0000-0000551A0000}"/>
    <cellStyle name="טקסט הסברי 2 2" xfId="6962" xr:uid="{00000000-0005-0000-0000-0000351B0000}"/>
    <cellStyle name="טקסט הסברי 3" xfId="6963" xr:uid="{00000000-0005-0000-0000-0000361B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1 2 2" xfId="6964" xr:uid="{00000000-0005-0000-0000-0000371B0000}"/>
    <cellStyle name="כותרת 1 3" xfId="6965" xr:uid="{00000000-0005-0000-0000-0000381B0000}"/>
    <cellStyle name="כותרת 2" xfId="462" builtinId="17" customBuiltin="1"/>
    <cellStyle name="כותרת 2 2" xfId="445" xr:uid="{00000000-0005-0000-0000-00005B1A0000}"/>
    <cellStyle name="כותרת 2 2 2" xfId="6966" xr:uid="{00000000-0005-0000-0000-0000391B0000}"/>
    <cellStyle name="כותרת 2 3" xfId="6967" xr:uid="{00000000-0005-0000-0000-00003A1B0000}"/>
    <cellStyle name="כותרת 3" xfId="463" builtinId="18" customBuiltin="1"/>
    <cellStyle name="כותרת 3 2" xfId="446" xr:uid="{00000000-0005-0000-0000-00005D1A0000}"/>
    <cellStyle name="כותרת 3 2 2" xfId="6968" xr:uid="{00000000-0005-0000-0000-00003B1B0000}"/>
    <cellStyle name="כותרת 3 3" xfId="6969" xr:uid="{00000000-0005-0000-0000-00003C1B0000}"/>
    <cellStyle name="כותרת 4" xfId="464" builtinId="19" customBuiltin="1"/>
    <cellStyle name="כותרת 4 2" xfId="447" xr:uid="{00000000-0005-0000-0000-00005F1A0000}"/>
    <cellStyle name="כותרת 4 2 2" xfId="6970" xr:uid="{00000000-0005-0000-0000-00003D1B0000}"/>
    <cellStyle name="כותרת 4 3" xfId="6971" xr:uid="{00000000-0005-0000-0000-00003E1B0000}"/>
    <cellStyle name="כותרת 5" xfId="448" xr:uid="{00000000-0005-0000-0000-0000601A0000}"/>
    <cellStyle name="ניטראלי" xfId="467" builtinId="28" customBuiltin="1"/>
    <cellStyle name="ניטראלי 2" xfId="449" xr:uid="{00000000-0005-0000-0000-0000621A0000}"/>
    <cellStyle name="ניטראלי 2 2" xfId="6972" xr:uid="{00000000-0005-0000-0000-00003F1B0000}"/>
    <cellStyle name="ניטראלי 3" xfId="6973" xr:uid="{00000000-0005-0000-0000-0000401B0000}"/>
    <cellStyle name="סה&quot;כ" xfId="476" builtinId="25" customBuiltin="1"/>
    <cellStyle name="סה&quot;כ 2" xfId="450" xr:uid="{00000000-0005-0000-0000-0000641A0000}"/>
    <cellStyle name="סה&quot;כ 2 2" xfId="6974" xr:uid="{00000000-0005-0000-0000-0000411B0000}"/>
    <cellStyle name="סה&quot;כ 3" xfId="6975" xr:uid="{00000000-0005-0000-0000-0000421B0000}"/>
    <cellStyle name="פלט" xfId="469" builtinId="21" customBuiltin="1"/>
    <cellStyle name="פלט 2" xfId="451" xr:uid="{00000000-0005-0000-0000-0000661A0000}"/>
    <cellStyle name="פלט 2 2" xfId="6976" xr:uid="{00000000-0005-0000-0000-0000431B0000}"/>
    <cellStyle name="פלט 3" xfId="6977" xr:uid="{00000000-0005-0000-0000-0000441B0000}"/>
    <cellStyle name="קלט" xfId="468" builtinId="20" customBuiltin="1"/>
    <cellStyle name="קלט 2" xfId="452" xr:uid="{00000000-0005-0000-0000-0000681A0000}"/>
    <cellStyle name="קלט 2 2" xfId="6978" xr:uid="{00000000-0005-0000-0000-0000451B0000}"/>
    <cellStyle name="קלט 3" xfId="6979" xr:uid="{00000000-0005-0000-0000-0000461B0000}"/>
    <cellStyle name="רע" xfId="466" builtinId="27" customBuiltin="1"/>
    <cellStyle name="רע 2" xfId="453" xr:uid="{00000000-0005-0000-0000-00006A1A0000}"/>
    <cellStyle name="רע 2 2" xfId="6980" xr:uid="{00000000-0005-0000-0000-0000471B0000}"/>
    <cellStyle name="רע 3" xfId="6981" xr:uid="{00000000-0005-0000-0000-0000481B0000}"/>
    <cellStyle name="שעה: 13:36" xfId="454" xr:uid="{00000000-0005-0000-0000-00006B1A0000}"/>
    <cellStyle name="תא מסומן" xfId="472" builtinId="23" customBuiltin="1"/>
    <cellStyle name="תא מסומן 2" xfId="455" xr:uid="{00000000-0005-0000-0000-00006D1A0000}"/>
    <cellStyle name="תא מסומן 2 2" xfId="6982" xr:uid="{00000000-0005-0000-0000-0000491B0000}"/>
    <cellStyle name="תא מסומן 3" xfId="6983" xr:uid="{00000000-0005-0000-0000-00004A1B0000}"/>
    <cellStyle name="תא מקושר" xfId="471" builtinId="24" customBuiltin="1"/>
    <cellStyle name="תא מקושר 2" xfId="456" xr:uid="{00000000-0005-0000-0000-00006F1A0000}"/>
    <cellStyle name="תא מקושר 2 2" xfId="6984" xr:uid="{00000000-0005-0000-0000-00004B1B0000}"/>
    <cellStyle name="תא מקושר 3" xfId="6985" xr:uid="{00000000-0005-0000-0000-00004C1B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89;&#1504;&#1497;&#1503;%20&#1502;&#1496;&#1512;&#1493;&#15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95;&#1511;&#1500;&#1488;&#1497;&#1501;%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51.393679915598703</v>
          </cell>
          <cell r="D12">
            <v>51</v>
          </cell>
        </row>
        <row r="19">
          <cell r="C19">
            <v>3.9903500000000003</v>
          </cell>
          <cell r="D19">
            <v>4</v>
          </cell>
        </row>
        <row r="22">
          <cell r="C22">
            <v>4.2000000000000003E-2</v>
          </cell>
          <cell r="D22">
            <v>0</v>
          </cell>
        </row>
      </sheetData>
      <sheetData sheetId="2">
        <row r="17">
          <cell r="C17">
            <v>3.9199820050844463</v>
          </cell>
          <cell r="D17">
            <v>4</v>
          </cell>
        </row>
        <row r="22">
          <cell r="C22">
            <v>0.54637739567123278</v>
          </cell>
          <cell r="D22">
            <v>1</v>
          </cell>
        </row>
        <row r="24">
          <cell r="C24">
            <v>22.87600503278426</v>
          </cell>
          <cell r="D24">
            <v>23</v>
          </cell>
        </row>
        <row r="25">
          <cell r="C25">
            <v>10.735331599050307</v>
          </cell>
          <cell r="D25">
            <v>11</v>
          </cell>
        </row>
        <row r="26">
          <cell r="C26">
            <v>3.2519192762760514</v>
          </cell>
          <cell r="D26">
            <v>3</v>
          </cell>
        </row>
        <row r="27">
          <cell r="C27">
            <v>2.0567069410629966</v>
          </cell>
          <cell r="D27">
            <v>2</v>
          </cell>
        </row>
        <row r="28">
          <cell r="C28">
            <v>3.6055850573986197</v>
          </cell>
          <cell r="D28">
            <v>4</v>
          </cell>
        </row>
        <row r="29">
          <cell r="C29">
            <v>0.71781468603488607</v>
          </cell>
          <cell r="D2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25.719264757741289</v>
          </cell>
          <cell r="D12">
            <v>26</v>
          </cell>
        </row>
        <row r="19">
          <cell r="C19">
            <v>2.5162600000000004</v>
          </cell>
          <cell r="D19">
            <v>3</v>
          </cell>
        </row>
      </sheetData>
      <sheetData sheetId="2">
        <row r="17">
          <cell r="C17">
            <v>2.1422799623002176</v>
          </cell>
          <cell r="D17">
            <v>2</v>
          </cell>
        </row>
        <row r="22">
          <cell r="C22">
            <v>0</v>
          </cell>
          <cell r="D22">
            <v>0</v>
          </cell>
        </row>
        <row r="24">
          <cell r="C24">
            <v>13.132307889448459</v>
          </cell>
          <cell r="D24">
            <v>13</v>
          </cell>
        </row>
        <row r="25">
          <cell r="C25">
            <v>6.0880532694656084</v>
          </cell>
          <cell r="D25">
            <v>6</v>
          </cell>
        </row>
        <row r="26">
          <cell r="C26">
            <v>1.7739659066657951</v>
          </cell>
          <cell r="D26">
            <v>2</v>
          </cell>
        </row>
        <row r="27">
          <cell r="C27">
            <v>0.97090325748168615</v>
          </cell>
          <cell r="D27">
            <v>1</v>
          </cell>
        </row>
        <row r="28">
          <cell r="C28">
            <v>2.0010911628768819</v>
          </cell>
          <cell r="D28">
            <v>2</v>
          </cell>
        </row>
        <row r="29">
          <cell r="C29">
            <v>0.39912898784079515</v>
          </cell>
          <cell r="D29">
            <v>0</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375" customWidth="1"/>
    <col min="3" max="3" width="11.125" customWidth="1"/>
    <col min="4" max="5" width="11.625" customWidth="1"/>
    <col min="6" max="6" width="11.625" style="123" customWidth="1"/>
    <col min="7" max="7" width="9.37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37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76" t="s">
        <v>55</v>
      </c>
      <c r="D3" s="276"/>
      <c r="E3" s="276"/>
      <c r="F3" s="276"/>
      <c r="G3" s="23" t="s">
        <v>54</v>
      </c>
      <c r="H3" s="276" t="s">
        <v>56</v>
      </c>
      <c r="I3" s="276"/>
      <c r="J3" s="276"/>
      <c r="K3" s="276"/>
      <c r="L3" s="23" t="s">
        <v>54</v>
      </c>
      <c r="M3" s="276" t="s">
        <v>57</v>
      </c>
      <c r="N3" s="276"/>
      <c r="O3" s="276"/>
      <c r="P3" s="276"/>
      <c r="Q3" s="23" t="s">
        <v>54</v>
      </c>
      <c r="R3" s="276" t="s">
        <v>58</v>
      </c>
      <c r="S3" s="276"/>
      <c r="T3" s="276"/>
      <c r="U3" s="276"/>
      <c r="V3" s="23" t="s">
        <v>54</v>
      </c>
      <c r="W3" s="276" t="s">
        <v>59</v>
      </c>
      <c r="X3" s="276"/>
      <c r="Y3" s="276"/>
      <c r="Z3" s="276"/>
      <c r="AA3" s="23" t="s">
        <v>54</v>
      </c>
      <c r="AB3" s="276" t="s">
        <v>60</v>
      </c>
      <c r="AC3" s="276"/>
      <c r="AD3" s="276"/>
      <c r="AE3" s="276"/>
      <c r="AF3" s="23" t="s">
        <v>54</v>
      </c>
      <c r="AG3" s="276" t="s">
        <v>61</v>
      </c>
      <c r="AH3" s="276"/>
      <c r="AI3" s="276"/>
      <c r="AJ3" s="276"/>
      <c r="AK3" s="23" t="s">
        <v>54</v>
      </c>
      <c r="AL3" s="23"/>
      <c r="AM3" s="276" t="s">
        <v>62</v>
      </c>
      <c r="AN3" s="276"/>
      <c r="AO3" s="276"/>
      <c r="AP3" s="276"/>
      <c r="AQ3" s="23" t="s">
        <v>54</v>
      </c>
      <c r="AR3" s="277" t="s">
        <v>210</v>
      </c>
      <c r="AS3" s="277"/>
      <c r="AU3" s="276" t="s">
        <v>63</v>
      </c>
      <c r="AV3" s="276"/>
      <c r="AW3" s="276"/>
      <c r="AX3" s="276"/>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4"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40"/>
  <sheetViews>
    <sheetView rightToLeft="1" tabSelected="1" zoomScaleNormal="100" workbookViewId="0">
      <selection activeCell="B2" sqref="B2"/>
    </sheetView>
  </sheetViews>
  <sheetFormatPr defaultColWidth="9" defaultRowHeight="14.25" x14ac:dyDescent="0.2"/>
  <cols>
    <col min="1" max="1" width="9" style="213"/>
    <col min="2" max="2" width="43.625" style="213" customWidth="1"/>
    <col min="3" max="3" width="18.125" style="213" hidden="1" customWidth="1"/>
    <col min="4" max="4" width="18.125" style="213" customWidth="1"/>
    <col min="5" max="16384" width="9" style="213"/>
  </cols>
  <sheetData>
    <row r="1" spans="1:4" ht="15" x14ac:dyDescent="0.25">
      <c r="A1" s="83" t="s">
        <v>89</v>
      </c>
      <c r="C1" s="84"/>
    </row>
    <row r="2" spans="1:4" ht="15" x14ac:dyDescent="0.25">
      <c r="B2" s="7" t="s">
        <v>237</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t="e">
        <f>#REF!</f>
        <v>#REF!</v>
      </c>
      <c r="D7" s="222">
        <v>26.082412689333875</v>
      </c>
    </row>
    <row r="8" spans="1:4" x14ac:dyDescent="0.2">
      <c r="B8" s="89"/>
      <c r="C8" s="88"/>
      <c r="D8" s="221"/>
    </row>
    <row r="9" spans="1:4" ht="15" x14ac:dyDescent="0.25">
      <c r="B9" s="87" t="s">
        <v>97</v>
      </c>
      <c r="C9" s="88"/>
      <c r="D9" s="221"/>
    </row>
    <row r="10" spans="1:4" x14ac:dyDescent="0.2">
      <c r="B10" s="89" t="s">
        <v>9</v>
      </c>
      <c r="C10" s="88"/>
      <c r="D10" s="221"/>
    </row>
    <row r="11" spans="1:4" x14ac:dyDescent="0.2">
      <c r="B11" s="89" t="s">
        <v>11</v>
      </c>
      <c r="C11" s="90" t="e">
        <f>#REF!</f>
        <v>#REF!</v>
      </c>
      <c r="D11" s="222">
        <v>0.58669034666666653</v>
      </c>
    </row>
    <row r="12" spans="1:4" x14ac:dyDescent="0.2">
      <c r="B12" s="89"/>
      <c r="C12" s="88"/>
      <c r="D12" s="88"/>
    </row>
    <row r="13" spans="1:4" ht="15" x14ac:dyDescent="0.25">
      <c r="B13" s="87" t="s">
        <v>98</v>
      </c>
      <c r="C13" s="88"/>
      <c r="D13" s="88"/>
    </row>
    <row r="14" spans="1:4" ht="25.5" x14ac:dyDescent="0.2">
      <c r="B14" s="89" t="s">
        <v>14</v>
      </c>
      <c r="C14" s="90" t="e">
        <f>#REF!</f>
        <v>#REF!</v>
      </c>
      <c r="D14" s="222"/>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t="e">
        <f>#REF!</f>
        <v>#REF!</v>
      </c>
      <c r="D23" s="222"/>
      <c r="F23" s="11"/>
    </row>
    <row r="24" spans="2:6" x14ac:dyDescent="0.2">
      <c r="B24" s="89" t="s">
        <v>31</v>
      </c>
      <c r="C24" s="90" t="e">
        <f>SUM(#REF!)</f>
        <v>#REF!</v>
      </c>
      <c r="D24" s="222">
        <v>18.286893333333332</v>
      </c>
      <c r="F24" s="11"/>
    </row>
    <row r="25" spans="2:6" x14ac:dyDescent="0.2">
      <c r="B25" s="89" t="s">
        <v>33</v>
      </c>
      <c r="C25" s="88"/>
      <c r="D25" s="88"/>
      <c r="F25" s="11"/>
    </row>
    <row r="26" spans="2:6" x14ac:dyDescent="0.2">
      <c r="B26" s="89" t="s">
        <v>35</v>
      </c>
      <c r="C26" s="90" t="e">
        <f>#REF!</f>
        <v>#REF!</v>
      </c>
      <c r="D26" s="222">
        <v>0.54952000000000001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t="e">
        <f>SUM(C6:C30)</f>
        <v>#REF!</v>
      </c>
      <c r="D31" s="222">
        <v>45.505516369333876</v>
      </c>
    </row>
    <row r="32" spans="2:6" x14ac:dyDescent="0.2">
      <c r="B32" s="89"/>
      <c r="C32" s="88"/>
      <c r="D32" s="88"/>
    </row>
    <row r="33" spans="2:4" ht="15" x14ac:dyDescent="0.25">
      <c r="B33" s="87" t="s">
        <v>43</v>
      </c>
      <c r="C33" s="88"/>
      <c r="D33" s="88"/>
    </row>
    <row r="34" spans="2:4" ht="38.25" x14ac:dyDescent="0.2">
      <c r="B34" s="89" t="s">
        <v>45</v>
      </c>
      <c r="C34" s="92" t="e">
        <f>(C14+C19+C20+C21+C22+C23+C24+C25+C26+C30)/C37</f>
        <v>#REF!</v>
      </c>
      <c r="D34" s="92">
        <v>4.8938075592763481E-4</v>
      </c>
    </row>
    <row r="35" spans="2:4" ht="25.5" x14ac:dyDescent="0.2">
      <c r="B35" s="89" t="s">
        <v>47</v>
      </c>
      <c r="C35" s="92" t="e">
        <f>C31/C37</f>
        <v>#REF!</v>
      </c>
      <c r="D35" s="92">
        <v>1.1822592552847273E-3</v>
      </c>
    </row>
    <row r="36" spans="2:4" x14ac:dyDescent="0.2">
      <c r="B36" s="89"/>
      <c r="C36" s="88"/>
      <c r="D36" s="88"/>
    </row>
    <row r="37" spans="2:4" ht="15" x14ac:dyDescent="0.25">
      <c r="B37" s="87" t="s">
        <v>49</v>
      </c>
      <c r="C37" s="90">
        <v>34578</v>
      </c>
      <c r="D37" s="222">
        <v>38490.302499999998</v>
      </c>
    </row>
    <row r="40" spans="2:4"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6"/>
  <sheetViews>
    <sheetView rightToLeft="1" workbookViewId="0">
      <selection activeCell="B2" sqref="B2"/>
    </sheetView>
  </sheetViews>
  <sheetFormatPr defaultColWidth="9" defaultRowHeight="14.25" x14ac:dyDescent="0.2"/>
  <cols>
    <col min="1" max="1" width="9" style="213"/>
    <col min="2" max="2" width="58.125" style="213" customWidth="1"/>
    <col min="3" max="3" width="10.875" style="213" customWidth="1"/>
    <col min="4" max="6" width="9" style="213"/>
    <col min="7" max="7" width="14.125" style="213" bestFit="1" customWidth="1"/>
    <col min="8" max="8" width="21.75" style="213" bestFit="1" customWidth="1"/>
    <col min="9" max="9" width="27.25" style="213" bestFit="1" customWidth="1"/>
    <col min="10" max="10" width="10.75" style="213" customWidth="1"/>
    <col min="11" max="16384" width="9" style="213"/>
  </cols>
  <sheetData>
    <row r="1" spans="1:13" ht="15" x14ac:dyDescent="0.25">
      <c r="A1" s="83" t="s">
        <v>89</v>
      </c>
      <c r="D1" s="19"/>
      <c r="E1" s="19"/>
      <c r="F1" s="19"/>
      <c r="G1" s="19"/>
      <c r="H1" s="19"/>
      <c r="I1" s="19"/>
    </row>
    <row r="2" spans="1:13" ht="15" x14ac:dyDescent="0.25">
      <c r="B2" s="7" t="s">
        <v>236</v>
      </c>
      <c r="D2" s="19"/>
      <c r="E2" s="19"/>
      <c r="F2" s="19"/>
      <c r="G2" s="19"/>
      <c r="H2" s="19"/>
      <c r="I2" s="19"/>
    </row>
    <row r="3" spans="1:13" ht="15" x14ac:dyDescent="0.25">
      <c r="D3" s="251"/>
      <c r="E3" s="19"/>
      <c r="F3" s="19"/>
      <c r="G3" s="19"/>
      <c r="H3" s="19"/>
      <c r="I3" s="19"/>
    </row>
    <row r="4" spans="1:13" ht="15" x14ac:dyDescent="0.2">
      <c r="B4" s="85"/>
      <c r="C4" s="246" t="s">
        <v>95</v>
      </c>
      <c r="D4" s="19"/>
      <c r="E4" s="19"/>
      <c r="F4" s="19"/>
      <c r="G4" s="19"/>
      <c r="H4" s="19"/>
      <c r="I4" s="19"/>
    </row>
    <row r="5" spans="1:13" ht="15.75" x14ac:dyDescent="0.25">
      <c r="B5" s="93" t="s">
        <v>102</v>
      </c>
      <c r="C5" s="247"/>
      <c r="D5" s="19"/>
      <c r="E5" s="19"/>
      <c r="F5" s="19"/>
      <c r="G5" s="19"/>
      <c r="H5" s="19"/>
      <c r="I5" s="225"/>
      <c r="J5" s="226"/>
      <c r="K5" s="226"/>
      <c r="L5" s="226"/>
      <c r="M5" s="226"/>
    </row>
    <row r="6" spans="1:13" x14ac:dyDescent="0.2">
      <c r="B6" s="85" t="s">
        <v>103</v>
      </c>
      <c r="C6" s="247"/>
      <c r="D6" s="19"/>
      <c r="E6" s="19"/>
      <c r="F6" s="19"/>
      <c r="G6" s="19"/>
      <c r="H6" s="19"/>
      <c r="I6" s="219"/>
      <c r="J6" s="220"/>
      <c r="K6" s="224"/>
      <c r="L6" s="224"/>
      <c r="M6" s="220"/>
    </row>
    <row r="7" spans="1:13" x14ac:dyDescent="0.2">
      <c r="B7" s="85" t="s">
        <v>104</v>
      </c>
      <c r="C7" s="247"/>
      <c r="D7" s="19"/>
      <c r="E7" s="19"/>
      <c r="F7" s="19"/>
      <c r="G7" s="19"/>
      <c r="H7" s="19"/>
      <c r="I7" s="219"/>
      <c r="J7" s="220"/>
      <c r="K7" s="224"/>
      <c r="L7" s="220"/>
      <c r="M7" s="220"/>
    </row>
    <row r="8" spans="1:13" ht="15" x14ac:dyDescent="0.25">
      <c r="B8" s="94" t="s">
        <v>227</v>
      </c>
      <c r="C8" s="228">
        <v>3.7345279999999995E-2</v>
      </c>
      <c r="D8" s="19"/>
      <c r="E8" s="269"/>
      <c r="F8" s="19"/>
      <c r="G8" s="265"/>
      <c r="H8" s="266"/>
      <c r="I8" s="265"/>
      <c r="J8" s="220"/>
      <c r="K8" s="224"/>
      <c r="L8" s="220"/>
      <c r="M8" s="220"/>
    </row>
    <row r="9" spans="1:13" x14ac:dyDescent="0.2">
      <c r="B9" s="94" t="s">
        <v>228</v>
      </c>
      <c r="C9" s="228">
        <v>1.4598266933333335</v>
      </c>
      <c r="D9" s="19"/>
      <c r="E9" s="269"/>
      <c r="F9" s="19"/>
      <c r="G9" s="267"/>
      <c r="H9" s="252"/>
      <c r="I9" s="252"/>
      <c r="J9" s="220"/>
      <c r="K9" s="224"/>
      <c r="L9" s="224"/>
      <c r="M9" s="220"/>
    </row>
    <row r="10" spans="1:13" x14ac:dyDescent="0.2">
      <c r="B10" s="94" t="s">
        <v>226</v>
      </c>
      <c r="C10" s="228">
        <v>0.33863999999993633</v>
      </c>
      <c r="D10" s="19"/>
      <c r="E10" s="19"/>
      <c r="F10" s="19"/>
      <c r="G10" s="267"/>
      <c r="H10" s="252"/>
      <c r="I10" s="252"/>
      <c r="J10" s="220"/>
      <c r="K10" s="224"/>
      <c r="L10" s="224"/>
      <c r="M10" s="220"/>
    </row>
    <row r="11" spans="1:13" x14ac:dyDescent="0.2">
      <c r="B11" s="94" t="s">
        <v>225</v>
      </c>
      <c r="C11" s="228">
        <v>0.38967999999999992</v>
      </c>
      <c r="D11" s="19"/>
      <c r="E11" s="19"/>
      <c r="F11" s="19"/>
      <c r="G11" s="267"/>
      <c r="H11" s="252"/>
      <c r="I11" s="252"/>
      <c r="J11" s="220"/>
      <c r="K11" s="224"/>
      <c r="L11" s="220"/>
      <c r="M11" s="220"/>
    </row>
    <row r="12" spans="1:13" x14ac:dyDescent="0.2">
      <c r="B12" s="94" t="s">
        <v>220</v>
      </c>
      <c r="C12" s="228">
        <v>1.4349600000000093</v>
      </c>
      <c r="D12" s="19"/>
      <c r="E12" s="19"/>
      <c r="F12" s="19"/>
      <c r="G12" s="267"/>
      <c r="H12" s="252"/>
      <c r="I12" s="252"/>
      <c r="J12" s="220"/>
      <c r="K12" s="224"/>
      <c r="L12" s="220"/>
      <c r="M12" s="220"/>
    </row>
    <row r="13" spans="1:13" x14ac:dyDescent="0.2">
      <c r="B13" s="94" t="s">
        <v>106</v>
      </c>
      <c r="C13" s="228">
        <v>15.250348716000126</v>
      </c>
      <c r="D13" s="19"/>
      <c r="E13" s="19"/>
      <c r="F13" s="19"/>
      <c r="G13" s="267"/>
      <c r="H13" s="252"/>
      <c r="I13" s="252"/>
      <c r="J13" s="56"/>
      <c r="K13" s="224"/>
      <c r="L13" s="220"/>
      <c r="M13" s="220"/>
    </row>
    <row r="14" spans="1:13" x14ac:dyDescent="0.2">
      <c r="B14" s="94" t="s">
        <v>229</v>
      </c>
      <c r="C14" s="228">
        <v>5.0095200000003794</v>
      </c>
      <c r="D14" s="19"/>
      <c r="E14" s="19"/>
      <c r="F14" s="19"/>
      <c r="G14" s="267"/>
      <c r="H14" s="252"/>
      <c r="I14" s="252"/>
      <c r="J14" s="56"/>
      <c r="K14" s="224"/>
      <c r="L14" s="56"/>
      <c r="M14" s="56"/>
    </row>
    <row r="15" spans="1:13" x14ac:dyDescent="0.2">
      <c r="B15" s="94" t="s">
        <v>230</v>
      </c>
      <c r="C15" s="228">
        <v>1.1883853333333334</v>
      </c>
      <c r="D15" s="19"/>
      <c r="E15" s="19"/>
      <c r="F15" s="19"/>
      <c r="G15" s="267"/>
      <c r="H15" s="252"/>
      <c r="I15" s="252"/>
      <c r="J15" s="56"/>
      <c r="K15" s="224"/>
      <c r="L15" s="56"/>
      <c r="M15" s="56"/>
    </row>
    <row r="16" spans="1:13" x14ac:dyDescent="0.2">
      <c r="B16" s="94" t="s">
        <v>231</v>
      </c>
      <c r="C16" s="228">
        <v>0.37218666666679134</v>
      </c>
      <c r="D16" s="19"/>
      <c r="E16" s="19"/>
      <c r="F16" s="19"/>
      <c r="G16" s="267"/>
      <c r="H16" s="252"/>
      <c r="I16" s="252"/>
      <c r="J16" s="56"/>
      <c r="K16" s="224"/>
      <c r="L16" s="56"/>
      <c r="M16" s="56"/>
    </row>
    <row r="17" spans="2:13" x14ac:dyDescent="0.2">
      <c r="B17" s="94" t="s">
        <v>107</v>
      </c>
      <c r="C17" s="228">
        <v>0.60151999999996897</v>
      </c>
      <c r="D17" s="19"/>
      <c r="E17" s="19"/>
      <c r="F17" s="19"/>
      <c r="G17" s="267"/>
      <c r="H17" s="252"/>
      <c r="I17" s="252"/>
      <c r="J17" s="56"/>
      <c r="K17" s="224"/>
      <c r="L17" s="56"/>
      <c r="M17" s="56"/>
    </row>
    <row r="18" spans="2:13" x14ac:dyDescent="0.2">
      <c r="B18" s="94"/>
      <c r="C18" s="228"/>
      <c r="D18" s="19"/>
      <c r="E18" s="19"/>
      <c r="F18" s="19"/>
      <c r="G18" s="267"/>
      <c r="H18" s="252"/>
      <c r="I18" s="252"/>
      <c r="J18" s="56"/>
      <c r="K18" s="224"/>
      <c r="L18" s="56"/>
      <c r="M18" s="56"/>
    </row>
    <row r="19" spans="2:13" x14ac:dyDescent="0.2">
      <c r="B19" s="94"/>
      <c r="C19" s="250"/>
      <c r="D19" s="19"/>
      <c r="E19" s="19"/>
      <c r="F19" s="19"/>
      <c r="G19" s="69"/>
      <c r="H19" s="229"/>
      <c r="I19" s="229"/>
      <c r="J19" s="56"/>
      <c r="K19" s="224"/>
      <c r="L19" s="56"/>
      <c r="M19" s="56"/>
    </row>
    <row r="20" spans="2:13" x14ac:dyDescent="0.2">
      <c r="B20" s="94"/>
      <c r="C20" s="250"/>
      <c r="D20" s="19"/>
      <c r="E20" s="19"/>
      <c r="F20" s="19"/>
      <c r="G20" s="69"/>
      <c r="H20" s="229"/>
      <c r="I20" s="229"/>
      <c r="J20" s="56"/>
      <c r="K20" s="224"/>
      <c r="L20" s="56"/>
      <c r="M20" s="56"/>
    </row>
    <row r="21" spans="2:13" x14ac:dyDescent="0.2">
      <c r="B21" s="94"/>
      <c r="C21" s="250"/>
      <c r="D21" s="19"/>
      <c r="E21" s="19"/>
      <c r="F21" s="19"/>
      <c r="G21" s="19"/>
      <c r="H21" s="268"/>
      <c r="I21" s="268"/>
      <c r="J21" s="56"/>
      <c r="K21" s="224"/>
      <c r="L21" s="56"/>
      <c r="M21" s="56"/>
    </row>
    <row r="22" spans="2:13" ht="15.75" x14ac:dyDescent="0.2">
      <c r="B22" s="93" t="s">
        <v>109</v>
      </c>
      <c r="C22" s="250">
        <v>26.082412689333879</v>
      </c>
      <c r="D22" s="19"/>
      <c r="E22" s="19"/>
      <c r="F22" s="19"/>
      <c r="G22" s="19"/>
      <c r="H22" s="19"/>
      <c r="I22" s="19"/>
      <c r="J22" s="220"/>
      <c r="K22" s="224"/>
      <c r="L22" s="56"/>
      <c r="M22" s="56"/>
    </row>
    <row r="23" spans="2:13" x14ac:dyDescent="0.2">
      <c r="B23" s="85"/>
      <c r="C23" s="249"/>
      <c r="D23" s="19"/>
      <c r="E23" s="19"/>
      <c r="F23" s="19"/>
      <c r="G23" s="19"/>
      <c r="H23" s="263"/>
      <c r="I23" s="263"/>
      <c r="J23" s="216"/>
      <c r="K23" s="220"/>
      <c r="L23" s="220"/>
      <c r="M23" s="220"/>
    </row>
    <row r="24" spans="2:13" ht="15.75" x14ac:dyDescent="0.2">
      <c r="B24" s="93" t="s">
        <v>110</v>
      </c>
      <c r="C24" s="249"/>
      <c r="D24" s="19"/>
      <c r="E24" s="19"/>
      <c r="F24" s="19"/>
      <c r="G24" s="263"/>
      <c r="H24" s="263"/>
      <c r="I24" s="263"/>
      <c r="J24" s="56"/>
      <c r="K24" s="56"/>
      <c r="L24" s="56"/>
      <c r="M24" s="56"/>
    </row>
    <row r="25" spans="2:13" x14ac:dyDescent="0.2">
      <c r="B25" s="85" t="s">
        <v>103</v>
      </c>
      <c r="C25" s="249"/>
      <c r="D25" s="19"/>
      <c r="E25" s="19"/>
      <c r="F25" s="19"/>
      <c r="G25" s="19"/>
      <c r="H25" s="19"/>
      <c r="I25" s="19"/>
      <c r="J25" s="217"/>
      <c r="K25" s="56"/>
      <c r="L25" s="56"/>
      <c r="M25" s="56"/>
    </row>
    <row r="26" spans="2:13" x14ac:dyDescent="0.2">
      <c r="B26" s="85" t="s">
        <v>104</v>
      </c>
      <c r="C26" s="96"/>
      <c r="J26" s="217"/>
      <c r="K26" s="218"/>
      <c r="L26" s="56"/>
      <c r="M26" s="56"/>
    </row>
    <row r="27" spans="2:13" x14ac:dyDescent="0.2">
      <c r="B27" s="94" t="s">
        <v>227</v>
      </c>
      <c r="C27" s="228">
        <v>2.3729813333333332E-2</v>
      </c>
      <c r="K27" s="218"/>
    </row>
    <row r="28" spans="2:13" s="245" customFormat="1" x14ac:dyDescent="0.2">
      <c r="B28" s="94" t="s">
        <v>228</v>
      </c>
      <c r="C28" s="228">
        <v>0.13600000000000001</v>
      </c>
      <c r="K28" s="218"/>
    </row>
    <row r="29" spans="2:13" s="245" customFormat="1" x14ac:dyDescent="0.2">
      <c r="B29" s="94" t="s">
        <v>106</v>
      </c>
      <c r="C29" s="228">
        <v>0.28029386666666667</v>
      </c>
      <c r="K29" s="218"/>
    </row>
    <row r="30" spans="2:13" s="245" customFormat="1" x14ac:dyDescent="0.2">
      <c r="B30" s="94" t="s">
        <v>230</v>
      </c>
      <c r="C30" s="228">
        <v>0.14666666666666667</v>
      </c>
      <c r="K30" s="218"/>
    </row>
    <row r="31" spans="2:13" ht="15.75" x14ac:dyDescent="0.2">
      <c r="B31" s="93" t="s">
        <v>111</v>
      </c>
      <c r="C31" s="223">
        <v>0.58669034666666664</v>
      </c>
    </row>
    <row r="32" spans="2:13" x14ac:dyDescent="0.2">
      <c r="B32" s="85"/>
      <c r="C32" s="96"/>
    </row>
    <row r="33" spans="2:3" ht="15.75" x14ac:dyDescent="0.2">
      <c r="B33" s="93" t="s">
        <v>112</v>
      </c>
      <c r="C33" s="96"/>
    </row>
    <row r="34" spans="2:3" x14ac:dyDescent="0.2">
      <c r="B34" s="94"/>
      <c r="C34" s="96"/>
    </row>
    <row r="35" spans="2:3" ht="15.75" x14ac:dyDescent="0.2">
      <c r="B35" s="93" t="s">
        <v>113</v>
      </c>
      <c r="C35" s="96"/>
    </row>
    <row r="36" spans="2:3" ht="15.75" x14ac:dyDescent="0.2">
      <c r="B36" s="93"/>
      <c r="C36" s="96"/>
    </row>
    <row r="37" spans="2:3" ht="15.75" x14ac:dyDescent="0.2">
      <c r="B37" s="93" t="s">
        <v>114</v>
      </c>
      <c r="C37" s="96"/>
    </row>
    <row r="38" spans="2:3" ht="15.75" x14ac:dyDescent="0.2">
      <c r="B38" s="93" t="s">
        <v>115</v>
      </c>
      <c r="C38" s="96"/>
    </row>
    <row r="39" spans="2:3" ht="15.75" x14ac:dyDescent="0.2">
      <c r="B39" s="93"/>
      <c r="C39" s="96"/>
    </row>
    <row r="40" spans="2:3" ht="15.75" x14ac:dyDescent="0.2">
      <c r="B40" s="93" t="s">
        <v>116</v>
      </c>
      <c r="C40" s="96"/>
    </row>
    <row r="41" spans="2:3" ht="15.75" x14ac:dyDescent="0.2">
      <c r="B41" s="93" t="s">
        <v>117</v>
      </c>
      <c r="C41" s="96"/>
    </row>
    <row r="42" spans="2:3" ht="15.75" x14ac:dyDescent="0.2">
      <c r="B42" s="93"/>
      <c r="C42" s="96"/>
    </row>
    <row r="43" spans="2:3" ht="15.75" x14ac:dyDescent="0.2">
      <c r="B43" s="93" t="s">
        <v>118</v>
      </c>
      <c r="C43" s="96"/>
    </row>
    <row r="44" spans="2:3" ht="15.75" x14ac:dyDescent="0.2">
      <c r="B44" s="93" t="s">
        <v>119</v>
      </c>
      <c r="C44" s="96"/>
    </row>
    <row r="45" spans="2:3" ht="15.75" x14ac:dyDescent="0.2">
      <c r="B45" s="93" t="s">
        <v>120</v>
      </c>
      <c r="C45" s="227">
        <v>26.669103036000546</v>
      </c>
    </row>
    <row r="46" spans="2:3" ht="15.75" x14ac:dyDescent="0.2">
      <c r="B46" s="93" t="s">
        <v>121</v>
      </c>
      <c r="C46" s="222">
        <v>38490.302499999998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M47"/>
  <sheetViews>
    <sheetView rightToLeft="1" zoomScaleNormal="100" workbookViewId="0">
      <selection activeCell="B16" sqref="B16"/>
    </sheetView>
  </sheetViews>
  <sheetFormatPr defaultColWidth="9" defaultRowHeight="14.25" x14ac:dyDescent="0.2"/>
  <cols>
    <col min="1" max="1" width="9" style="213"/>
    <col min="2" max="2" width="38.375" style="213" customWidth="1"/>
    <col min="3" max="3" width="10.75" style="213" customWidth="1"/>
    <col min="4" max="4" width="9" style="213"/>
    <col min="5" max="5" width="9.75" style="213" customWidth="1"/>
    <col min="6" max="6" width="10.875" style="213" bestFit="1" customWidth="1"/>
    <col min="7" max="9" width="16.75" style="233" customWidth="1"/>
    <col min="10" max="10" width="21.125" style="233" customWidth="1"/>
    <col min="11" max="11" width="15.875" style="233" bestFit="1" customWidth="1"/>
    <col min="12" max="12" width="10.25" style="233" bestFit="1" customWidth="1"/>
    <col min="13" max="13" width="9.375" style="231" bestFit="1" customWidth="1"/>
    <col min="14" max="14" width="10" style="231" bestFit="1" customWidth="1"/>
    <col min="15" max="15" width="11.875" style="231" bestFit="1" customWidth="1"/>
    <col min="16" max="16" width="10.25" bestFit="1" customWidth="1"/>
    <col min="17" max="17" width="8.375" bestFit="1" customWidth="1"/>
    <col min="18" max="18" width="10.25" bestFit="1" customWidth="1"/>
    <col min="19" max="19" width="10.25" style="213" bestFit="1" customWidth="1"/>
    <col min="20" max="21" width="8.375" style="213" bestFit="1" customWidth="1"/>
    <col min="22" max="22" width="10.25" style="213" bestFit="1" customWidth="1"/>
    <col min="23" max="24" width="9" style="213"/>
    <col min="25" max="25" width="9.375" style="213" bestFit="1" customWidth="1"/>
    <col min="26" max="16384" width="9" style="213"/>
  </cols>
  <sheetData>
    <row r="1" spans="1:32" ht="15" x14ac:dyDescent="0.25">
      <c r="A1" s="83" t="s">
        <v>89</v>
      </c>
      <c r="D1" s="19"/>
      <c r="E1" s="19"/>
      <c r="F1" s="19"/>
      <c r="G1" s="19"/>
      <c r="H1" s="19"/>
      <c r="I1" s="19"/>
      <c r="J1" s="19"/>
      <c r="K1" s="19"/>
      <c r="L1" s="19"/>
      <c r="M1" s="253"/>
      <c r="N1" s="253"/>
    </row>
    <row r="2" spans="1:32" ht="15" x14ac:dyDescent="0.25">
      <c r="B2" s="7" t="s">
        <v>235</v>
      </c>
      <c r="D2" s="19"/>
      <c r="E2" s="19"/>
      <c r="F2" s="19"/>
      <c r="G2" s="19"/>
      <c r="H2" s="19"/>
      <c r="I2" s="19"/>
      <c r="J2" s="19"/>
      <c r="K2" s="19"/>
      <c r="L2" s="19"/>
      <c r="M2" s="253"/>
      <c r="N2" s="253"/>
    </row>
    <row r="3" spans="1:32" x14ac:dyDescent="0.2">
      <c r="D3" s="19"/>
      <c r="E3" s="19"/>
      <c r="F3" s="19"/>
      <c r="G3" s="19"/>
      <c r="H3" s="19"/>
      <c r="I3" s="19"/>
      <c r="J3" s="19"/>
      <c r="K3" s="19"/>
      <c r="L3" s="19"/>
      <c r="M3" s="253"/>
      <c r="N3" s="253"/>
    </row>
    <row r="4" spans="1:32" ht="15" x14ac:dyDescent="0.2">
      <c r="B4" s="85"/>
      <c r="C4" s="246" t="s">
        <v>95</v>
      </c>
      <c r="D4" s="19"/>
      <c r="E4" s="19"/>
      <c r="F4" s="19"/>
      <c r="G4" s="19"/>
      <c r="H4" s="254"/>
      <c r="I4" s="254"/>
      <c r="J4" s="254"/>
      <c r="K4" s="255"/>
      <c r="L4" s="255"/>
      <c r="M4" s="256"/>
      <c r="N4" s="256"/>
    </row>
    <row r="5" spans="1:32" ht="15.75" x14ac:dyDescent="0.2">
      <c r="B5" s="93" t="s">
        <v>123</v>
      </c>
      <c r="C5" s="247"/>
      <c r="D5" s="19"/>
      <c r="E5" s="19"/>
      <c r="F5" s="19"/>
      <c r="G5" s="258"/>
      <c r="H5" s="258"/>
      <c r="I5" s="258"/>
      <c r="J5" s="258"/>
      <c r="K5" s="258"/>
      <c r="L5" s="258"/>
      <c r="M5" s="262"/>
      <c r="N5" s="260"/>
    </row>
    <row r="6" spans="1:32" ht="15.75" x14ac:dyDescent="0.2">
      <c r="B6" s="93" t="s">
        <v>124</v>
      </c>
      <c r="C6" s="247"/>
      <c r="D6" s="19"/>
      <c r="E6" s="19"/>
      <c r="F6" s="19"/>
      <c r="G6" s="257"/>
      <c r="H6" s="258"/>
      <c r="I6" s="258"/>
      <c r="J6" s="259"/>
      <c r="K6" s="258"/>
      <c r="L6" s="258"/>
      <c r="M6" s="262"/>
      <c r="N6" s="260"/>
    </row>
    <row r="7" spans="1:32" ht="15.75" x14ac:dyDescent="0.2">
      <c r="B7" s="93"/>
      <c r="C7" s="247"/>
      <c r="D7" s="19"/>
      <c r="E7" s="19"/>
      <c r="F7" s="19"/>
      <c r="G7" s="257"/>
      <c r="H7" s="258"/>
      <c r="I7" s="258"/>
      <c r="J7" s="259"/>
      <c r="K7" s="258"/>
      <c r="L7" s="258"/>
      <c r="M7" s="262"/>
      <c r="N7" s="260"/>
    </row>
    <row r="8" spans="1:32" ht="15.75" x14ac:dyDescent="0.2">
      <c r="B8" s="93" t="s">
        <v>125</v>
      </c>
      <c r="C8" s="247"/>
      <c r="D8" s="19"/>
      <c r="E8" s="19"/>
      <c r="F8" s="19"/>
      <c r="G8" s="257"/>
      <c r="H8" s="258"/>
      <c r="I8" s="258"/>
      <c r="J8" s="259"/>
      <c r="K8" s="258"/>
      <c r="L8" s="258"/>
      <c r="M8" s="262"/>
      <c r="N8" s="260"/>
    </row>
    <row r="9" spans="1:32" ht="15.75" x14ac:dyDescent="0.2">
      <c r="B9" s="93" t="s">
        <v>126</v>
      </c>
      <c r="C9" s="247"/>
      <c r="D9" s="19"/>
      <c r="E9" s="19"/>
      <c r="F9" s="19"/>
      <c r="G9" s="257"/>
      <c r="H9" s="258"/>
      <c r="I9" s="258"/>
      <c r="J9" s="259"/>
      <c r="K9" s="258"/>
      <c r="L9" s="258"/>
      <c r="M9" s="262"/>
      <c r="N9" s="260"/>
    </row>
    <row r="10" spans="1:32" ht="15.75" x14ac:dyDescent="0.2">
      <c r="B10" s="93"/>
      <c r="C10" s="247"/>
      <c r="D10" s="19"/>
      <c r="E10" s="19"/>
      <c r="F10" s="19"/>
      <c r="G10" s="257"/>
      <c r="H10" s="258"/>
      <c r="I10" s="258"/>
      <c r="J10" s="259"/>
      <c r="K10" s="258"/>
      <c r="L10" s="258"/>
      <c r="M10" s="262"/>
      <c r="N10" s="260"/>
    </row>
    <row r="11" spans="1:32" ht="15.75" x14ac:dyDescent="0.2">
      <c r="B11" s="93" t="s">
        <v>127</v>
      </c>
      <c r="C11" s="247"/>
      <c r="D11" s="19"/>
      <c r="E11" s="19"/>
      <c r="F11" s="19"/>
      <c r="G11" s="257"/>
      <c r="H11" s="258"/>
      <c r="I11" s="258"/>
      <c r="J11" s="259"/>
      <c r="K11" s="258"/>
      <c r="L11" s="258"/>
      <c r="M11" s="262"/>
      <c r="N11" s="260"/>
    </row>
    <row r="12" spans="1:32" ht="15.75" x14ac:dyDescent="0.2">
      <c r="B12" s="93" t="s">
        <v>128</v>
      </c>
      <c r="C12" s="247"/>
      <c r="D12" s="19"/>
      <c r="E12" s="19"/>
      <c r="F12" s="19"/>
      <c r="G12" s="257"/>
      <c r="H12" s="258"/>
      <c r="I12" s="258"/>
      <c r="J12" s="259"/>
      <c r="K12" s="258"/>
      <c r="L12" s="258"/>
      <c r="M12" s="262"/>
      <c r="N12" s="260"/>
      <c r="AA12"/>
      <c r="AF12"/>
    </row>
    <row r="13" spans="1:32" ht="15.75" x14ac:dyDescent="0.2">
      <c r="B13" s="93"/>
      <c r="C13" s="247"/>
      <c r="D13" s="19"/>
      <c r="E13" s="19"/>
      <c r="F13" s="19"/>
      <c r="G13" s="257"/>
      <c r="H13" s="258"/>
      <c r="I13" s="258"/>
      <c r="J13" s="259"/>
      <c r="K13" s="258"/>
      <c r="L13" s="258"/>
      <c r="M13" s="262"/>
      <c r="N13" s="260"/>
      <c r="AA13"/>
      <c r="AF13"/>
    </row>
    <row r="14" spans="1:32" ht="15.75" x14ac:dyDescent="0.2">
      <c r="B14" s="93" t="s">
        <v>129</v>
      </c>
      <c r="C14" s="247"/>
      <c r="D14" s="19"/>
      <c r="E14" s="19"/>
      <c r="F14" s="19"/>
      <c r="G14" s="257"/>
      <c r="H14" s="258"/>
      <c r="I14" s="258"/>
      <c r="J14" s="259"/>
      <c r="K14" s="258"/>
      <c r="L14" s="258"/>
      <c r="M14" s="262"/>
      <c r="N14" s="260"/>
      <c r="AA14"/>
      <c r="AF14"/>
    </row>
    <row r="15" spans="1:32" ht="15.75" x14ac:dyDescent="0.2">
      <c r="B15" s="93" t="s">
        <v>130</v>
      </c>
      <c r="C15" s="247"/>
      <c r="D15" s="19"/>
      <c r="E15" s="19"/>
      <c r="F15" s="19"/>
      <c r="G15" s="257"/>
      <c r="H15" s="258"/>
      <c r="I15" s="258"/>
      <c r="J15" s="259"/>
      <c r="K15" s="258"/>
      <c r="L15" s="258"/>
      <c r="M15" s="262"/>
      <c r="N15" s="260"/>
      <c r="AA15"/>
      <c r="AF15"/>
    </row>
    <row r="16" spans="1:32" ht="15.75" x14ac:dyDescent="0.2">
      <c r="B16" s="93" t="s">
        <v>131</v>
      </c>
      <c r="C16" s="247"/>
      <c r="D16" s="19"/>
      <c r="E16" s="19"/>
      <c r="F16" s="19"/>
      <c r="G16" s="257"/>
      <c r="H16" s="258"/>
      <c r="I16" s="258"/>
      <c r="J16" s="259"/>
      <c r="K16" s="258"/>
      <c r="L16" s="258"/>
      <c r="M16" s="262"/>
      <c r="N16" s="260"/>
      <c r="AA16"/>
      <c r="AF16"/>
    </row>
    <row r="17" spans="2:39" x14ac:dyDescent="0.2">
      <c r="B17" s="94" t="s">
        <v>139</v>
      </c>
      <c r="C17" s="264">
        <v>0.54952000000000001</v>
      </c>
      <c r="D17" s="19"/>
      <c r="E17" s="19"/>
      <c r="F17" s="19"/>
      <c r="G17" s="257"/>
      <c r="H17" s="258"/>
      <c r="I17" s="258"/>
      <c r="J17" s="259"/>
      <c r="K17" s="258"/>
      <c r="L17" s="258"/>
      <c r="M17" s="262"/>
      <c r="N17" s="260"/>
      <c r="AA17"/>
      <c r="AF17"/>
    </row>
    <row r="18" spans="2:39" ht="15.75" x14ac:dyDescent="0.2">
      <c r="B18" s="93" t="s">
        <v>133</v>
      </c>
      <c r="C18" s="264">
        <v>0.54952000000000001</v>
      </c>
      <c r="D18" s="19"/>
      <c r="E18" s="19"/>
      <c r="F18" s="19"/>
      <c r="G18" s="257"/>
      <c r="H18" s="258"/>
      <c r="I18" s="258"/>
      <c r="J18" s="259"/>
      <c r="K18" s="258"/>
      <c r="L18" s="258"/>
      <c r="M18" s="262"/>
      <c r="N18" s="260"/>
      <c r="AA18"/>
      <c r="AF18"/>
    </row>
    <row r="19" spans="2:39" ht="15.75" x14ac:dyDescent="0.2">
      <c r="B19" s="93"/>
      <c r="C19" s="270"/>
      <c r="D19" s="19"/>
      <c r="E19" s="19"/>
      <c r="F19" s="19"/>
      <c r="G19" s="257"/>
      <c r="H19" s="258"/>
      <c r="I19" s="258"/>
      <c r="J19" s="259"/>
      <c r="K19" s="258"/>
      <c r="L19" s="258"/>
      <c r="M19" s="262"/>
      <c r="N19" s="260"/>
      <c r="AA19"/>
    </row>
    <row r="20" spans="2:39" ht="15.75" x14ac:dyDescent="0.2">
      <c r="B20" s="93" t="s">
        <v>134</v>
      </c>
      <c r="C20" s="247"/>
      <c r="D20" s="19"/>
      <c r="E20" s="19"/>
      <c r="F20" s="19"/>
      <c r="G20" s="257"/>
      <c r="H20" s="258"/>
      <c r="I20" s="258"/>
      <c r="J20" s="259"/>
      <c r="K20" s="258"/>
      <c r="L20" s="258"/>
      <c r="M20" s="262"/>
      <c r="N20" s="260"/>
      <c r="AA20"/>
    </row>
    <row r="21" spans="2:39" ht="15.75" x14ac:dyDescent="0.2">
      <c r="B21" s="93" t="s">
        <v>135</v>
      </c>
      <c r="C21" s="247"/>
      <c r="D21" s="19"/>
      <c r="E21" s="19"/>
      <c r="F21" s="19"/>
      <c r="G21" s="257"/>
      <c r="H21" s="258"/>
      <c r="I21" s="258"/>
      <c r="J21" s="259"/>
      <c r="K21" s="258"/>
      <c r="L21" s="258"/>
      <c r="M21" s="262"/>
      <c r="N21" s="260"/>
      <c r="AA21"/>
    </row>
    <row r="22" spans="2:39" x14ac:dyDescent="0.2">
      <c r="B22" s="94"/>
      <c r="C22" s="247"/>
      <c r="D22" s="19"/>
      <c r="E22" s="19"/>
      <c r="F22" s="19"/>
      <c r="G22" s="257"/>
      <c r="H22" s="258"/>
      <c r="I22" s="258"/>
      <c r="J22" s="259"/>
      <c r="K22" s="258"/>
      <c r="L22" s="258"/>
      <c r="M22" s="262"/>
      <c r="N22" s="260"/>
    </row>
    <row r="23" spans="2:39" ht="15.75" x14ac:dyDescent="0.2">
      <c r="B23" s="93" t="s">
        <v>137</v>
      </c>
      <c r="C23" s="247"/>
      <c r="D23" s="19"/>
      <c r="E23" s="19"/>
      <c r="F23" s="19"/>
      <c r="G23" s="257"/>
      <c r="H23" s="258"/>
      <c r="I23" s="258"/>
      <c r="J23" s="259"/>
      <c r="K23" s="258"/>
      <c r="L23" s="258"/>
      <c r="M23" s="262"/>
      <c r="N23" s="260"/>
    </row>
    <row r="24" spans="2:39" ht="15.75" x14ac:dyDescent="0.2">
      <c r="B24" s="93" t="s">
        <v>232</v>
      </c>
      <c r="C24" s="271">
        <v>1.4008533333333335</v>
      </c>
      <c r="D24" s="19"/>
      <c r="E24" s="19"/>
      <c r="F24" s="19"/>
      <c r="G24" s="257"/>
      <c r="H24" s="258"/>
      <c r="I24" s="258"/>
      <c r="J24" s="259"/>
      <c r="K24" s="258"/>
      <c r="L24" s="258"/>
      <c r="M24" s="262"/>
      <c r="N24" s="260"/>
    </row>
    <row r="25" spans="2:39" ht="15.75" x14ac:dyDescent="0.2">
      <c r="B25" s="93" t="s">
        <v>141</v>
      </c>
      <c r="C25" s="271">
        <v>2.7956266666666667</v>
      </c>
      <c r="D25" s="19"/>
      <c r="E25" s="19"/>
      <c r="F25" s="19"/>
      <c r="G25" s="257"/>
      <c r="H25" s="258"/>
      <c r="I25" s="258"/>
      <c r="J25" s="259"/>
      <c r="K25" s="258"/>
      <c r="L25" s="258"/>
      <c r="M25" s="262"/>
      <c r="N25" s="260"/>
    </row>
    <row r="26" spans="2:39" ht="15.75" x14ac:dyDescent="0.2">
      <c r="B26" s="93" t="s">
        <v>223</v>
      </c>
      <c r="C26" s="271">
        <v>2.2502533333333332</v>
      </c>
      <c r="D26" s="19"/>
      <c r="E26" s="19"/>
      <c r="F26" s="19"/>
      <c r="G26" s="19"/>
      <c r="H26" s="19"/>
      <c r="I26" s="19"/>
      <c r="J26" s="19"/>
      <c r="K26" s="19"/>
      <c r="L26" s="19"/>
      <c r="M26" s="19"/>
      <c r="N26" s="19"/>
      <c r="AA26"/>
    </row>
    <row r="27" spans="2:39" ht="15.75" x14ac:dyDescent="0.2">
      <c r="B27" s="93" t="s">
        <v>222</v>
      </c>
      <c r="C27" s="271">
        <v>1.0842666666666665</v>
      </c>
      <c r="D27" s="19"/>
      <c r="E27" s="19"/>
      <c r="F27" s="19"/>
      <c r="G27" s="261"/>
      <c r="H27" s="19"/>
      <c r="I27" s="19"/>
      <c r="J27" s="19"/>
      <c r="K27" s="19"/>
      <c r="L27" s="19"/>
      <c r="M27" s="19"/>
      <c r="N27" s="19"/>
      <c r="O27" s="230"/>
      <c r="S27" s="237"/>
      <c r="T27" s="237"/>
      <c r="U27" s="237"/>
      <c r="V27" s="237"/>
      <c r="W27" s="237"/>
      <c r="X27" s="237"/>
      <c r="Y27" s="237"/>
      <c r="Z27" s="237"/>
      <c r="AA27"/>
      <c r="AB27" s="236"/>
      <c r="AC27" s="237"/>
      <c r="AD27" s="237"/>
      <c r="AE27" s="237"/>
      <c r="AF27" s="237"/>
      <c r="AG27" s="237"/>
      <c r="AH27" s="237"/>
      <c r="AI27" s="237"/>
      <c r="AJ27" s="237"/>
    </row>
    <row r="28" spans="2:39" s="235" customFormat="1" ht="15.75" x14ac:dyDescent="0.2">
      <c r="B28" s="93" t="s">
        <v>139</v>
      </c>
      <c r="C28" s="271">
        <v>3.9644133333333329</v>
      </c>
      <c r="D28" s="19"/>
      <c r="E28" s="19"/>
      <c r="F28" s="19"/>
      <c r="G28" s="261"/>
      <c r="H28" s="19"/>
      <c r="I28" s="19"/>
      <c r="J28" s="19"/>
      <c r="K28" s="273"/>
      <c r="L28" s="274"/>
      <c r="M28" s="274"/>
      <c r="N28" s="274"/>
      <c r="O28" s="230"/>
      <c r="P28"/>
      <c r="Q28"/>
      <c r="R28"/>
      <c r="S28" s="237"/>
      <c r="T28" s="237"/>
      <c r="U28" s="237"/>
      <c r="V28" s="237"/>
      <c r="W28" s="237"/>
      <c r="X28" s="237"/>
      <c r="Y28" s="237"/>
      <c r="Z28" s="237"/>
      <c r="AA28"/>
      <c r="AB28" s="236"/>
      <c r="AC28" s="237"/>
      <c r="AD28" s="237"/>
      <c r="AE28" s="237"/>
      <c r="AF28" s="237"/>
      <c r="AG28" s="237"/>
      <c r="AH28" s="237"/>
      <c r="AI28" s="237"/>
      <c r="AJ28" s="237"/>
    </row>
    <row r="29" spans="2:39" s="235" customFormat="1" ht="15.75" x14ac:dyDescent="0.2">
      <c r="B29" s="93" t="s">
        <v>142</v>
      </c>
      <c r="C29" s="271">
        <v>0.32845333333333337</v>
      </c>
      <c r="D29" s="19"/>
      <c r="E29" s="19"/>
      <c r="F29" s="19"/>
      <c r="G29" s="261"/>
      <c r="H29" s="19"/>
      <c r="I29" s="19"/>
      <c r="J29" s="19"/>
      <c r="K29" s="19"/>
      <c r="L29" s="19"/>
      <c r="M29" s="19"/>
      <c r="N29" s="19"/>
      <c r="O29" s="230"/>
      <c r="P29"/>
      <c r="Q29"/>
      <c r="R29"/>
      <c r="S29" s="240"/>
      <c r="T29" s="240"/>
      <c r="U29" s="240"/>
      <c r="V29" s="240"/>
      <c r="W29" s="240"/>
      <c r="X29" s="240"/>
      <c r="Y29" s="240"/>
      <c r="Z29" s="240"/>
      <c r="AA29" s="240"/>
      <c r="AB29" s="240"/>
      <c r="AC29" s="240"/>
      <c r="AD29" s="240"/>
      <c r="AE29" s="240"/>
      <c r="AF29" s="240"/>
      <c r="AG29" s="241"/>
      <c r="AH29" s="239"/>
      <c r="AI29" s="240"/>
      <c r="AJ29" s="240"/>
      <c r="AK29" s="240"/>
      <c r="AL29" s="240"/>
      <c r="AM29" s="240"/>
    </row>
    <row r="30" spans="2:39" s="235" customFormat="1" ht="15.75" x14ac:dyDescent="0.2">
      <c r="B30" s="93" t="s">
        <v>221</v>
      </c>
      <c r="C30" s="271">
        <v>2.7573066666666666</v>
      </c>
      <c r="D30" s="19"/>
      <c r="E30" s="19"/>
      <c r="F30" s="19"/>
      <c r="G30" s="258"/>
      <c r="H30" s="19"/>
      <c r="I30" s="19"/>
      <c r="J30" s="19"/>
      <c r="K30" s="19"/>
      <c r="L30" s="19"/>
      <c r="M30" s="19"/>
      <c r="N30" s="263"/>
      <c r="O30" s="230"/>
      <c r="P30"/>
      <c r="Q30"/>
      <c r="R30"/>
      <c r="S30" s="240"/>
      <c r="T30" s="240"/>
      <c r="U30" s="240"/>
      <c r="V30" s="240"/>
      <c r="W30" s="240"/>
      <c r="X30" s="240"/>
      <c r="Y30" s="240"/>
      <c r="Z30" s="240"/>
      <c r="AA30" s="240"/>
      <c r="AB30" s="240"/>
      <c r="AC30" s="240"/>
      <c r="AD30" s="240"/>
      <c r="AE30" s="240"/>
      <c r="AF30" s="240"/>
      <c r="AG30" s="241"/>
      <c r="AH30" s="239"/>
      <c r="AI30" s="240"/>
      <c r="AJ30" s="240"/>
      <c r="AK30" s="240"/>
      <c r="AL30" s="240"/>
      <c r="AM30" s="240"/>
    </row>
    <row r="31" spans="2:39" s="235" customFormat="1" ht="15.75" x14ac:dyDescent="0.2">
      <c r="B31" s="93" t="s">
        <v>233</v>
      </c>
      <c r="C31" s="271">
        <v>8.3613333333333345E-2</v>
      </c>
      <c r="D31" s="19"/>
      <c r="E31" s="19"/>
      <c r="F31" s="19"/>
      <c r="G31" s="258"/>
      <c r="H31" s="19"/>
      <c r="I31" s="19"/>
      <c r="J31" s="19"/>
      <c r="K31" s="19"/>
      <c r="L31" s="19"/>
      <c r="M31" s="19"/>
      <c r="N31" s="19"/>
      <c r="O31" s="230"/>
      <c r="P31"/>
      <c r="Q31"/>
      <c r="R31"/>
      <c r="S31" s="240"/>
      <c r="T31" s="240"/>
      <c r="U31" s="240"/>
      <c r="V31" s="240"/>
      <c r="W31" s="240"/>
      <c r="X31" s="240"/>
      <c r="Y31" s="240"/>
      <c r="Z31" s="240"/>
      <c r="AA31" s="240"/>
      <c r="AB31" s="240"/>
      <c r="AC31" s="240"/>
      <c r="AD31" s="240"/>
      <c r="AE31" s="240"/>
      <c r="AF31" s="240"/>
      <c r="AG31" s="241"/>
      <c r="AH31" s="239"/>
      <c r="AI31" s="240"/>
      <c r="AJ31" s="240"/>
      <c r="AK31" s="240"/>
      <c r="AL31" s="240"/>
      <c r="AM31" s="240"/>
    </row>
    <row r="32" spans="2:39" s="235" customFormat="1" ht="15.75" x14ac:dyDescent="0.2">
      <c r="B32" s="93" t="s">
        <v>224</v>
      </c>
      <c r="C32" s="271">
        <v>2.5646</v>
      </c>
      <c r="D32" s="19"/>
      <c r="E32" s="19"/>
      <c r="F32" s="19"/>
      <c r="G32" s="258"/>
      <c r="H32" s="19"/>
      <c r="I32" s="19"/>
      <c r="J32" s="19"/>
      <c r="K32" s="19"/>
      <c r="L32" s="19"/>
      <c r="M32" s="19"/>
      <c r="N32" s="19"/>
      <c r="O32" s="230"/>
      <c r="P32"/>
      <c r="Q32"/>
      <c r="R32"/>
      <c r="S32" s="240"/>
      <c r="T32" s="240"/>
      <c r="U32" s="240"/>
      <c r="V32" s="240"/>
      <c r="W32" s="240"/>
      <c r="X32" s="240"/>
      <c r="Y32" s="240"/>
      <c r="Z32" s="240"/>
      <c r="AA32" s="240"/>
      <c r="AB32" s="240"/>
      <c r="AC32" s="240"/>
      <c r="AD32" s="240"/>
      <c r="AE32" s="240"/>
      <c r="AF32" s="240"/>
      <c r="AG32" s="241"/>
      <c r="AH32" s="239"/>
      <c r="AI32" s="240"/>
      <c r="AJ32" s="240"/>
      <c r="AK32" s="240"/>
      <c r="AL32" s="240"/>
      <c r="AM32" s="240"/>
    </row>
    <row r="33" spans="2:39" s="235" customFormat="1" ht="15.75" x14ac:dyDescent="0.2">
      <c r="B33" s="93" t="s">
        <v>234</v>
      </c>
      <c r="C33" s="271">
        <v>1.0575066666666666</v>
      </c>
      <c r="D33" s="19"/>
      <c r="E33" s="19"/>
      <c r="F33" s="19"/>
      <c r="G33" s="258"/>
      <c r="H33" s="19"/>
      <c r="I33" s="19"/>
      <c r="J33" s="19"/>
      <c r="K33" s="19"/>
      <c r="L33" s="19"/>
      <c r="M33" s="19"/>
      <c r="N33" s="19"/>
      <c r="O33" s="230"/>
      <c r="P33"/>
      <c r="Q33"/>
      <c r="R33"/>
      <c r="S33" s="240"/>
      <c r="T33" s="240"/>
      <c r="U33" s="240"/>
      <c r="V33" s="240"/>
      <c r="W33" s="240"/>
      <c r="X33" s="240"/>
      <c r="Y33" s="240"/>
      <c r="Z33" s="240"/>
      <c r="AA33" s="240"/>
      <c r="AB33" s="240"/>
      <c r="AC33" s="240"/>
      <c r="AD33" s="240"/>
      <c r="AE33" s="240"/>
      <c r="AF33" s="240"/>
      <c r="AG33" s="241"/>
      <c r="AH33" s="239"/>
      <c r="AI33" s="240"/>
      <c r="AJ33" s="240"/>
      <c r="AK33" s="240"/>
      <c r="AL33" s="240"/>
      <c r="AM33" s="240"/>
    </row>
    <row r="34" spans="2:39" s="235" customFormat="1" x14ac:dyDescent="0.2">
      <c r="B34" s="94"/>
      <c r="C34" s="248"/>
      <c r="D34" s="19"/>
      <c r="E34" s="19"/>
      <c r="F34" s="19"/>
      <c r="G34" s="258"/>
      <c r="H34" s="19"/>
      <c r="I34" s="19"/>
      <c r="J34" s="19"/>
      <c r="K34" s="19"/>
      <c r="L34" s="19"/>
      <c r="M34" s="19"/>
      <c r="N34" s="19"/>
      <c r="O34" s="230"/>
      <c r="P34"/>
      <c r="Q34"/>
      <c r="R34"/>
      <c r="S34" s="240"/>
      <c r="T34" s="240"/>
      <c r="U34" s="240"/>
      <c r="V34" s="240"/>
      <c r="W34" s="240"/>
      <c r="X34" s="240"/>
      <c r="Y34" s="240"/>
      <c r="Z34" s="240"/>
      <c r="AA34" s="240"/>
      <c r="AB34" s="240"/>
      <c r="AC34" s="240"/>
      <c r="AD34" s="240"/>
      <c r="AE34" s="240"/>
      <c r="AF34" s="240"/>
      <c r="AG34" s="241"/>
      <c r="AH34" s="239"/>
      <c r="AI34" s="240"/>
      <c r="AJ34" s="240"/>
      <c r="AK34" s="240"/>
      <c r="AL34" s="240"/>
      <c r="AM34" s="240"/>
    </row>
    <row r="35" spans="2:39" s="235" customFormat="1" x14ac:dyDescent="0.2">
      <c r="B35" s="94"/>
      <c r="C35" s="248"/>
      <c r="D35" s="19"/>
      <c r="E35" s="19"/>
      <c r="F35" s="19"/>
      <c r="G35" s="258"/>
      <c r="H35" s="19"/>
      <c r="I35" s="19"/>
      <c r="J35" s="19"/>
      <c r="K35" s="19"/>
      <c r="L35" s="19"/>
      <c r="M35" s="19"/>
      <c r="N35" s="19"/>
      <c r="O35" s="230"/>
      <c r="P35"/>
      <c r="Q35"/>
      <c r="R35"/>
      <c r="S35" s="240"/>
      <c r="T35" s="240"/>
      <c r="U35" s="240"/>
      <c r="V35" s="240"/>
      <c r="W35" s="240"/>
      <c r="X35" s="240"/>
      <c r="Y35" s="240"/>
      <c r="Z35" s="240"/>
      <c r="AA35" s="240"/>
      <c r="AB35" s="240"/>
      <c r="AC35" s="240"/>
      <c r="AD35" s="240"/>
      <c r="AE35" s="240"/>
      <c r="AF35" s="240"/>
      <c r="AG35" s="241"/>
      <c r="AH35" s="239"/>
      <c r="AI35" s="240"/>
      <c r="AJ35" s="240"/>
      <c r="AK35" s="240"/>
      <c r="AL35" s="240"/>
      <c r="AM35" s="240"/>
    </row>
    <row r="36" spans="2:39" ht="15.75" x14ac:dyDescent="0.2">
      <c r="B36" s="93" t="s">
        <v>143</v>
      </c>
      <c r="C36" s="248">
        <v>18.286893333333332</v>
      </c>
      <c r="D36" s="19"/>
      <c r="E36" s="19"/>
      <c r="F36" s="19"/>
      <c r="G36" s="258"/>
      <c r="H36" s="19"/>
      <c r="I36" s="19"/>
      <c r="J36" s="19"/>
      <c r="K36" s="19"/>
      <c r="L36" s="19"/>
      <c r="M36" s="19"/>
      <c r="N36" s="19"/>
      <c r="O36" s="230"/>
      <c r="S36" s="240"/>
      <c r="T36" s="240"/>
      <c r="U36" s="240"/>
      <c r="V36" s="240"/>
      <c r="W36" s="240"/>
      <c r="X36" s="240"/>
      <c r="Y36" s="240"/>
      <c r="Z36" s="240"/>
      <c r="AA36" s="240"/>
      <c r="AB36" s="240"/>
      <c r="AC36" s="240"/>
      <c r="AD36" s="240"/>
      <c r="AE36" s="240"/>
      <c r="AF36" s="240"/>
      <c r="AG36" s="241"/>
      <c r="AH36" s="239"/>
      <c r="AI36" s="240"/>
      <c r="AJ36" s="240"/>
      <c r="AK36" s="240"/>
      <c r="AL36" s="240"/>
      <c r="AM36" s="240"/>
    </row>
    <row r="37" spans="2:39" ht="15.75" x14ac:dyDescent="0.2">
      <c r="B37" s="93"/>
      <c r="C37" s="247"/>
      <c r="D37" s="19"/>
      <c r="E37" s="19"/>
      <c r="F37" s="19"/>
      <c r="G37" s="258"/>
      <c r="H37" s="19"/>
      <c r="I37" s="19"/>
      <c r="J37" s="19"/>
      <c r="K37" s="19"/>
      <c r="L37" s="19"/>
      <c r="M37" s="19"/>
      <c r="N37" s="19"/>
      <c r="O37" s="230"/>
      <c r="S37" s="240"/>
      <c r="T37" s="240"/>
      <c r="U37" s="240"/>
      <c r="V37" s="240"/>
      <c r="W37" s="240"/>
      <c r="X37" s="240"/>
      <c r="Y37" s="240"/>
      <c r="Z37" s="240"/>
      <c r="AA37" s="240"/>
      <c r="AB37" s="240"/>
      <c r="AC37" s="240"/>
      <c r="AD37" s="240"/>
      <c r="AE37" s="240"/>
      <c r="AF37" s="240"/>
      <c r="AG37" s="241"/>
      <c r="AH37" s="239"/>
      <c r="AI37" s="240"/>
      <c r="AJ37" s="240"/>
      <c r="AK37" s="240"/>
      <c r="AL37" s="240"/>
      <c r="AM37" s="240"/>
    </row>
    <row r="38" spans="2:39" ht="15.75" x14ac:dyDescent="0.2">
      <c r="B38" s="93" t="s">
        <v>144</v>
      </c>
      <c r="C38" s="249">
        <v>18.836413333333333</v>
      </c>
      <c r="D38" s="275"/>
      <c r="E38" s="19"/>
      <c r="F38" s="19"/>
      <c r="G38" s="258"/>
      <c r="H38" s="19"/>
      <c r="I38" s="19"/>
      <c r="J38" s="19"/>
      <c r="K38" s="19"/>
      <c r="L38" s="19"/>
      <c r="M38" s="19"/>
      <c r="N38" s="19"/>
      <c r="O38" s="230"/>
      <c r="S38" s="240"/>
      <c r="T38" s="240"/>
      <c r="U38" s="240"/>
      <c r="V38" s="240"/>
      <c r="W38" s="240"/>
      <c r="X38" s="240"/>
      <c r="Y38" s="240"/>
      <c r="Z38" s="240"/>
      <c r="AA38" s="240"/>
      <c r="AB38" s="240"/>
      <c r="AC38" s="240"/>
      <c r="AD38" s="240"/>
      <c r="AE38" s="240"/>
      <c r="AF38" s="240"/>
      <c r="AG38" s="241"/>
      <c r="AH38" s="239"/>
      <c r="AI38" s="240"/>
      <c r="AJ38" s="240"/>
      <c r="AK38" s="240"/>
      <c r="AL38" s="240"/>
      <c r="AM38" s="240"/>
    </row>
    <row r="39" spans="2:39" ht="15.75" x14ac:dyDescent="0.2">
      <c r="B39" s="93" t="s">
        <v>121</v>
      </c>
      <c r="C39" s="272">
        <v>38490.302499999998</v>
      </c>
      <c r="D39" s="19"/>
      <c r="E39" s="19"/>
      <c r="F39" s="19"/>
      <c r="G39" s="258"/>
      <c r="H39" s="19"/>
      <c r="I39" s="19"/>
      <c r="J39" s="19"/>
      <c r="K39" s="19"/>
      <c r="L39" s="19"/>
      <c r="M39" s="19"/>
      <c r="N39" s="19"/>
      <c r="O39" s="234"/>
      <c r="S39" s="240"/>
      <c r="T39" s="240"/>
      <c r="U39" s="240"/>
      <c r="V39" s="240"/>
      <c r="W39" s="240"/>
      <c r="X39" s="240"/>
      <c r="Y39" s="240"/>
      <c r="Z39" s="240"/>
      <c r="AA39" s="240"/>
      <c r="AB39" s="240"/>
      <c r="AC39" s="240"/>
      <c r="AD39" s="240"/>
      <c r="AE39" s="240"/>
      <c r="AF39" s="240"/>
      <c r="AG39" s="241"/>
      <c r="AH39" s="239"/>
      <c r="AI39" s="240"/>
      <c r="AJ39" s="240"/>
      <c r="AK39" s="240"/>
      <c r="AL39" s="240"/>
      <c r="AM39" s="240"/>
    </row>
    <row r="40" spans="2:39" x14ac:dyDescent="0.2">
      <c r="D40" s="19"/>
      <c r="E40" s="19"/>
      <c r="F40" s="19"/>
      <c r="G40" s="258"/>
      <c r="H40" s="19"/>
      <c r="I40" s="19"/>
      <c r="J40" s="19"/>
      <c r="K40" s="19"/>
      <c r="L40" s="19"/>
      <c r="M40" s="19"/>
      <c r="N40" s="19"/>
      <c r="O40" s="234"/>
      <c r="S40" s="240"/>
      <c r="T40" s="240"/>
      <c r="U40" s="240"/>
      <c r="V40" s="240"/>
      <c r="W40" s="240"/>
      <c r="X40" s="240"/>
      <c r="Y40" s="240"/>
      <c r="Z40" s="240"/>
      <c r="AA40" s="240"/>
      <c r="AB40" s="240"/>
      <c r="AC40" s="240"/>
      <c r="AD40" s="240"/>
      <c r="AE40" s="240"/>
      <c r="AF40" s="240"/>
      <c r="AG40" s="241"/>
      <c r="AH40" s="239"/>
      <c r="AI40" s="240"/>
      <c r="AJ40" s="240"/>
      <c r="AK40" s="240"/>
      <c r="AL40" s="240"/>
      <c r="AM40" s="240"/>
    </row>
    <row r="41" spans="2:39" x14ac:dyDescent="0.2">
      <c r="D41" s="19"/>
      <c r="E41" s="19"/>
      <c r="F41" s="19"/>
      <c r="G41" s="19"/>
      <c r="H41" s="19"/>
      <c r="I41" s="19"/>
      <c r="J41" s="19"/>
      <c r="K41" s="19"/>
      <c r="L41" s="19"/>
      <c r="M41" s="19"/>
      <c r="N41" s="19"/>
      <c r="O41" s="234"/>
      <c r="S41" s="242"/>
      <c r="T41" s="242"/>
      <c r="U41" s="242"/>
      <c r="V41" s="242"/>
      <c r="W41" s="242"/>
      <c r="X41" s="242"/>
      <c r="Y41" s="242"/>
      <c r="Z41" s="242"/>
      <c r="AA41" s="242"/>
      <c r="AB41" s="242"/>
      <c r="AC41" s="242"/>
      <c r="AD41" s="242"/>
      <c r="AE41" s="242"/>
      <c r="AF41" s="240"/>
      <c r="AG41" s="243"/>
      <c r="AH41" s="244"/>
      <c r="AI41" s="242"/>
      <c r="AJ41" s="242"/>
      <c r="AK41" s="242"/>
      <c r="AL41" s="242"/>
      <c r="AM41" s="242"/>
    </row>
    <row r="42" spans="2:39" x14ac:dyDescent="0.2">
      <c r="D42" s="19"/>
      <c r="E42" s="19"/>
      <c r="F42" s="19"/>
      <c r="G42" s="19"/>
      <c r="H42" s="19"/>
      <c r="I42" s="19"/>
      <c r="J42" s="19"/>
      <c r="K42" s="19"/>
      <c r="L42" s="19"/>
      <c r="M42" s="19"/>
      <c r="N42" s="19"/>
      <c r="O42" s="232"/>
      <c r="S42" s="242"/>
      <c r="T42" s="242"/>
      <c r="U42" s="242"/>
      <c r="V42" s="242"/>
      <c r="W42" s="242"/>
      <c r="X42" s="242"/>
      <c r="Y42" s="242"/>
      <c r="Z42" s="242"/>
      <c r="AA42" s="242"/>
      <c r="AB42" s="242"/>
      <c r="AC42" s="242"/>
      <c r="AD42" s="242"/>
      <c r="AE42" s="242"/>
      <c r="AF42" s="240"/>
      <c r="AG42" s="243"/>
      <c r="AH42" s="244"/>
      <c r="AI42" s="242"/>
      <c r="AJ42" s="242"/>
      <c r="AK42" s="242"/>
      <c r="AL42" s="242"/>
      <c r="AM42" s="242"/>
    </row>
    <row r="43" spans="2:39" x14ac:dyDescent="0.2">
      <c r="D43" s="19"/>
      <c r="E43" s="19"/>
      <c r="F43" s="19"/>
      <c r="G43" s="19"/>
      <c r="H43" s="19"/>
      <c r="I43" s="19"/>
      <c r="J43" s="19"/>
      <c r="K43" s="19"/>
      <c r="L43" s="19"/>
      <c r="M43" s="19"/>
      <c r="N43" s="19"/>
      <c r="O43" s="234"/>
      <c r="S43" s="240"/>
      <c r="T43" s="240"/>
      <c r="U43" s="240"/>
      <c r="V43" s="240"/>
      <c r="W43" s="240"/>
      <c r="X43" s="240"/>
      <c r="Y43" s="240"/>
      <c r="Z43" s="240"/>
      <c r="AA43" s="240"/>
      <c r="AB43" s="240"/>
      <c r="AC43" s="240"/>
      <c r="AD43" s="240"/>
      <c r="AE43" s="240"/>
      <c r="AF43" s="240"/>
      <c r="AG43" s="241"/>
      <c r="AH43" s="239"/>
      <c r="AI43" s="240"/>
      <c r="AJ43" s="240"/>
      <c r="AK43" s="240"/>
      <c r="AL43" s="240"/>
      <c r="AM43" s="240"/>
    </row>
    <row r="44" spans="2:39" x14ac:dyDescent="0.2">
      <c r="D44" s="19"/>
      <c r="E44" s="19"/>
      <c r="F44" s="19"/>
      <c r="G44" s="19"/>
      <c r="H44" s="19"/>
      <c r="I44" s="19"/>
      <c r="J44" s="19"/>
      <c r="K44" s="19"/>
      <c r="L44" s="19"/>
      <c r="M44" s="19"/>
      <c r="N44" s="19"/>
      <c r="O44" s="234"/>
      <c r="S44" s="240"/>
      <c r="T44" s="240"/>
      <c r="U44" s="240"/>
      <c r="V44" s="240"/>
      <c r="W44" s="240"/>
      <c r="X44" s="240"/>
      <c r="Y44" s="240"/>
      <c r="Z44" s="240"/>
      <c r="AA44" s="240"/>
      <c r="AB44" s="240"/>
      <c r="AC44" s="240"/>
      <c r="AD44" s="240"/>
      <c r="AE44" s="240"/>
      <c r="AF44" s="240"/>
      <c r="AG44" s="241"/>
      <c r="AH44" s="239"/>
      <c r="AI44" s="240"/>
      <c r="AJ44" s="240"/>
      <c r="AK44" s="240"/>
      <c r="AL44" s="240"/>
      <c r="AM44" s="240"/>
    </row>
    <row r="45" spans="2:39" x14ac:dyDescent="0.2">
      <c r="D45" s="19"/>
      <c r="E45" s="19"/>
      <c r="F45" s="19"/>
      <c r="G45" s="19"/>
      <c r="H45" s="19"/>
      <c r="I45" s="19"/>
      <c r="J45" s="19"/>
      <c r="K45" s="19"/>
      <c r="L45" s="19"/>
      <c r="M45" s="19"/>
      <c r="N45" s="19"/>
      <c r="S45" s="240"/>
      <c r="T45" s="240"/>
      <c r="U45" s="240"/>
      <c r="V45" s="240"/>
      <c r="W45" s="240"/>
      <c r="X45" s="240"/>
      <c r="Y45" s="240"/>
      <c r="Z45" s="240"/>
      <c r="AA45" s="240"/>
      <c r="AB45" s="240"/>
      <c r="AC45" s="240"/>
      <c r="AD45" s="240"/>
      <c r="AE45" s="240"/>
      <c r="AF45" s="240"/>
      <c r="AG45" s="241"/>
      <c r="AH45" s="239"/>
      <c r="AI45" s="240"/>
      <c r="AJ45" s="240"/>
      <c r="AK45" s="240"/>
      <c r="AL45" s="240"/>
      <c r="AM45" s="240"/>
    </row>
    <row r="46" spans="2:39" x14ac:dyDescent="0.2">
      <c r="D46" s="19"/>
      <c r="E46" s="19"/>
      <c r="F46" s="19"/>
      <c r="G46" s="19"/>
      <c r="H46" s="19"/>
      <c r="I46" s="19"/>
      <c r="J46" s="19"/>
      <c r="K46" s="19"/>
      <c r="L46" s="19"/>
      <c r="M46" s="19"/>
      <c r="N46" s="19"/>
      <c r="AA46"/>
    </row>
    <row r="47" spans="2:39" x14ac:dyDescent="0.2">
      <c r="C47" s="98"/>
      <c r="I47" s="245"/>
      <c r="L47" s="23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375" customWidth="1"/>
    <col min="5" max="5" width="14.375" customWidth="1"/>
    <col min="6" max="6" width="12.375" customWidth="1"/>
    <col min="7" max="7" width="17.25" bestFit="1" customWidth="1"/>
    <col min="8" max="8" width="17.25" style="123" customWidth="1"/>
    <col min="9" max="9" width="18.375" bestFit="1" customWidth="1"/>
    <col min="10" max="10" width="17.3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78" t="s">
        <v>157</v>
      </c>
      <c r="C19" s="278"/>
      <c r="D19" s="279"/>
      <c r="E19" s="278" t="s">
        <v>160</v>
      </c>
      <c r="F19" s="278"/>
      <c r="G19" s="279"/>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80" t="s">
        <v>63</v>
      </c>
      <c r="C132" s="280"/>
      <c r="D132" s="280"/>
      <c r="E132" s="281"/>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'[3]נספח 2'!C12</f>
        <v>51.393679915598703</v>
      </c>
      <c r="D7" s="90">
        <f>'[3]נספח 2'!D12</f>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'[3]נספח 2'!C19</f>
        <v>3.9903500000000003</v>
      </c>
      <c r="D11" s="90">
        <f>'[3]נספח 2'!D19</f>
        <v>4</v>
      </c>
    </row>
    <row r="12" spans="1:4" x14ac:dyDescent="0.2">
      <c r="B12" s="89"/>
      <c r="C12" s="88"/>
      <c r="D12" s="88"/>
    </row>
    <row r="13" spans="1:4" ht="15" x14ac:dyDescent="0.25">
      <c r="B13" s="87" t="s">
        <v>98</v>
      </c>
      <c r="C13" s="88"/>
      <c r="D13" s="88"/>
    </row>
    <row r="14" spans="1:4" ht="25.5" x14ac:dyDescent="0.2">
      <c r="B14" s="89" t="s">
        <v>14</v>
      </c>
      <c r="C14" s="90">
        <f>'[3]נספח 2'!C22</f>
        <v>4.2000000000000003E-2</v>
      </c>
      <c r="D14" s="90">
        <f>'[3]נספח 2'!D22</f>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'[3]נספח 3'!C22</f>
        <v>0.54637739567123278</v>
      </c>
      <c r="D23" s="90">
        <f>'[3]נספח 3'!D22</f>
        <v>1</v>
      </c>
      <c r="F23" s="11"/>
    </row>
    <row r="24" spans="2:6" x14ac:dyDescent="0.2">
      <c r="B24" s="89" t="s">
        <v>31</v>
      </c>
      <c r="C24" s="90">
        <f>SUM('[3]נספח 3'!C24:C29)</f>
        <v>43.24336259260712</v>
      </c>
      <c r="D24" s="90">
        <f>SUM('[3]נספח 3'!D24:D29)</f>
        <v>44</v>
      </c>
      <c r="F24" s="11"/>
    </row>
    <row r="25" spans="2:6" x14ac:dyDescent="0.2">
      <c r="B25" s="89" t="s">
        <v>33</v>
      </c>
      <c r="C25" s="88"/>
      <c r="D25" s="88"/>
      <c r="F25" s="11"/>
    </row>
    <row r="26" spans="2:6" x14ac:dyDescent="0.2">
      <c r="B26" s="89" t="s">
        <v>35</v>
      </c>
      <c r="C26" s="90">
        <f>'[3]נספח 3'!C17</f>
        <v>3.9199820050844463</v>
      </c>
      <c r="D26" s="90">
        <f>'[3]נספח 3'!D17</f>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t="e">
        <f>#REF!</f>
        <v>#REF!</v>
      </c>
      <c r="D7" s="90" t="e">
        <f>#REF!</f>
        <v>#REF!</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t="e">
        <f>#REF!</f>
        <v>#REF!</v>
      </c>
      <c r="D11" s="90" t="e">
        <f>#REF!</f>
        <v>#REF!</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t="e">
        <f>#REF!</f>
        <v>#REF!</v>
      </c>
      <c r="D23" s="90" t="e">
        <f>#REF!</f>
        <v>#REF!</v>
      </c>
      <c r="F23" s="11"/>
    </row>
    <row r="24" spans="2:6" x14ac:dyDescent="0.2">
      <c r="B24" s="89" t="s">
        <v>31</v>
      </c>
      <c r="C24" s="90" t="e">
        <f>SUM(#REF!)</f>
        <v>#REF!</v>
      </c>
      <c r="D24" s="90" t="e">
        <f>SUM(#REF!)</f>
        <v>#REF!</v>
      </c>
      <c r="F24" s="11"/>
    </row>
    <row r="25" spans="2:6" x14ac:dyDescent="0.2">
      <c r="B25" s="89" t="s">
        <v>33</v>
      </c>
      <c r="C25" s="88"/>
      <c r="D25" s="88"/>
      <c r="F25" s="11"/>
    </row>
    <row r="26" spans="2:6" x14ac:dyDescent="0.2">
      <c r="B26" s="89" t="s">
        <v>35</v>
      </c>
      <c r="C26" s="90" t="e">
        <f>#REF!</f>
        <v>#REF!</v>
      </c>
      <c r="D26" s="90" t="e">
        <f>#REF!</f>
        <v>#REF!</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t="e">
        <f>SUM(C6:C30)</f>
        <v>#REF!</v>
      </c>
      <c r="D31" s="90" t="e">
        <f>SUM(D6:D30)</f>
        <v>#REF!</v>
      </c>
    </row>
    <row r="32" spans="2:6" x14ac:dyDescent="0.2">
      <c r="B32" s="89"/>
      <c r="C32" s="88"/>
      <c r="D32" s="88"/>
    </row>
    <row r="33" spans="2:4" ht="15" x14ac:dyDescent="0.25">
      <c r="B33" s="87" t="s">
        <v>43</v>
      </c>
      <c r="C33" s="88"/>
      <c r="D33" s="88"/>
    </row>
    <row r="34" spans="2:4" ht="38.25" x14ac:dyDescent="0.2">
      <c r="B34" s="89" t="s">
        <v>45</v>
      </c>
      <c r="C34" s="92" t="e">
        <f>(C14+C19+C20+C21+C22+C23+C24+C25+C26+C30)/C37</f>
        <v>#REF!</v>
      </c>
      <c r="D34" s="92" t="e">
        <f>(D14+D19+D20+D21+D22+D23+D24+D25+D26+D30)/D37</f>
        <v>#REF!</v>
      </c>
    </row>
    <row r="35" spans="2:4" ht="25.5" x14ac:dyDescent="0.2">
      <c r="B35" s="89" t="s">
        <v>47</v>
      </c>
      <c r="C35" s="92" t="e">
        <f>C31/C37</f>
        <v>#REF!</v>
      </c>
      <c r="D35" s="92" t="e">
        <f>D31/D37</f>
        <v>#REF!</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'[4]נספח 2'!C12</f>
        <v>25.719264757741289</v>
      </c>
      <c r="D7" s="90">
        <f>'[4]נספח 2'!D12</f>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'[4]נספח 2'!C19</f>
        <v>2.5162600000000004</v>
      </c>
      <c r="D11" s="90">
        <f>'[4]נספח 2'!D19</f>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'[4]נספח 3'!C22</f>
        <v>0</v>
      </c>
      <c r="D23" s="90">
        <f>'[4]נספח 3'!D22</f>
        <v>0</v>
      </c>
      <c r="F23" s="11"/>
    </row>
    <row r="24" spans="2:6" x14ac:dyDescent="0.2">
      <c r="B24" s="89" t="s">
        <v>31</v>
      </c>
      <c r="C24" s="90">
        <f>SUM('[4]נספח 3'!C24:C29)</f>
        <v>24.365450473779227</v>
      </c>
      <c r="D24" s="90">
        <f>SUM('[4]נספח 3'!D24:D29)</f>
        <v>24</v>
      </c>
      <c r="F24" s="11"/>
    </row>
    <row r="25" spans="2:6" x14ac:dyDescent="0.2">
      <c r="B25" s="89" t="s">
        <v>33</v>
      </c>
      <c r="C25" s="88"/>
      <c r="D25" s="88"/>
      <c r="F25" s="11"/>
    </row>
    <row r="26" spans="2:6" x14ac:dyDescent="0.2">
      <c r="B26" s="89" t="s">
        <v>35</v>
      </c>
      <c r="C26" s="90">
        <f>'[4]נספח 3'!C17</f>
        <v>2.1422799623002176</v>
      </c>
      <c r="D26" s="90">
        <f>'[4]נספח 3'!D17</f>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37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82" t="s">
        <v>147</v>
      </c>
      <c r="C6" s="282"/>
      <c r="D6" s="282"/>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83" t="s">
        <v>157</v>
      </c>
      <c r="C16" s="283"/>
      <c r="D16" s="283"/>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83" t="s">
        <v>160</v>
      </c>
      <c r="C24" s="283"/>
      <c r="D24" s="283"/>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מקפת מטרות 31.12.23 נספח 1</vt:lpstr>
      <vt:lpstr>מקפת מטרות 31.12.23 נספח 2</vt:lpstr>
      <vt:lpstr>מקפת מטרות 31.12.23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2024-02-19T11:12:12Z</dcterms:modified>
</cp:coreProperties>
</file>