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94B659FF-6EE3-464A-AA24-615D4CA96976}" xr6:coauthVersionLast="36" xr6:coauthVersionMax="36" xr10:uidLastSave="{00000000-0000-0000-0000-000000000000}"/>
  <bookViews>
    <workbookView xWindow="0" yWindow="0" windowWidth="28800" windowHeight="11685" tabRatio="861" firstSheet="15" activeTab="19"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I10" i="19"/>
  <c r="H10" i="19"/>
  <c r="G10" i="19"/>
  <c r="F10" i="19"/>
  <c r="E10" i="19"/>
  <c r="D10" i="19"/>
  <c r="C10" i="19"/>
  <c r="V24" i="26"/>
  <c r="U24" i="26"/>
  <c r="T24" i="26"/>
  <c r="S24" i="26"/>
  <c r="R24" i="26"/>
  <c r="Q24" i="26"/>
  <c r="P24" i="26"/>
  <c r="O24" i="26"/>
  <c r="N24" i="26"/>
  <c r="M24" i="26"/>
  <c r="L24" i="26"/>
  <c r="K24" i="26" s="1"/>
  <c r="J24" i="26"/>
  <c r="I24" i="26"/>
  <c r="H24" i="26"/>
  <c r="G24" i="26"/>
  <c r="F24" i="26"/>
  <c r="E24" i="26"/>
  <c r="V23" i="26"/>
  <c r="U23" i="26"/>
  <c r="T23" i="26"/>
  <c r="S23" i="26"/>
  <c r="R23" i="26"/>
  <c r="Q23" i="26" s="1"/>
  <c r="P23" i="26"/>
  <c r="O23" i="26"/>
  <c r="N23" i="26"/>
  <c r="M23" i="26"/>
  <c r="L23" i="26"/>
  <c r="K23" i="26"/>
  <c r="J23" i="26"/>
  <c r="I23" i="26"/>
  <c r="H23" i="26"/>
  <c r="G23" i="26"/>
  <c r="F23" i="26"/>
  <c r="E23" i="26" s="1"/>
  <c r="V22" i="26"/>
  <c r="U22" i="26"/>
  <c r="T22" i="26"/>
  <c r="S22" i="26"/>
  <c r="R22" i="26"/>
  <c r="Q22" i="26"/>
  <c r="P22" i="26"/>
  <c r="O22" i="26"/>
  <c r="N22" i="26"/>
  <c r="M22" i="26"/>
  <c r="L22" i="26"/>
  <c r="K22" i="26" s="1"/>
  <c r="J22" i="26"/>
  <c r="I22" i="26"/>
  <c r="H22" i="26"/>
  <c r="G22" i="26"/>
  <c r="F22" i="26"/>
  <c r="E22" i="26"/>
  <c r="V21" i="26"/>
  <c r="V25" i="26" s="1"/>
  <c r="U21" i="26"/>
  <c r="U25" i="26" s="1"/>
  <c r="T21" i="26"/>
  <c r="T25" i="26" s="1"/>
  <c r="S21" i="26"/>
  <c r="S25" i="26" s="1"/>
  <c r="R21" i="26"/>
  <c r="R25" i="26" s="1"/>
  <c r="P21" i="26"/>
  <c r="P25" i="26" s="1"/>
  <c r="O21" i="26"/>
  <c r="O25" i="26" s="1"/>
  <c r="N21" i="26"/>
  <c r="N25" i="26" s="1"/>
  <c r="M21" i="26"/>
  <c r="M25" i="26" s="1"/>
  <c r="L21" i="26"/>
  <c r="L25" i="26" s="1"/>
  <c r="K21" i="26"/>
  <c r="K25" i="26" s="1"/>
  <c r="J21" i="26"/>
  <c r="J25" i="26" s="1"/>
  <c r="I21" i="26"/>
  <c r="I25" i="26" s="1"/>
  <c r="H21" i="26"/>
  <c r="H25" i="26" s="1"/>
  <c r="G21" i="26"/>
  <c r="G25" i="26" s="1"/>
  <c r="F21" i="26"/>
  <c r="F25" i="26" s="1"/>
  <c r="V18" i="26"/>
  <c r="U18" i="26"/>
  <c r="T18" i="26"/>
  <c r="S18" i="26"/>
  <c r="R18" i="26"/>
  <c r="Q18" i="26" s="1"/>
  <c r="P18" i="26"/>
  <c r="O18" i="26"/>
  <c r="N18" i="26"/>
  <c r="M18" i="26"/>
  <c r="L18" i="26"/>
  <c r="K18" i="26"/>
  <c r="J18" i="26"/>
  <c r="I18" i="26"/>
  <c r="H18" i="26"/>
  <c r="G18" i="26"/>
  <c r="F18" i="26"/>
  <c r="E18" i="26" s="1"/>
  <c r="V17" i="26"/>
  <c r="V19" i="26" s="1"/>
  <c r="U17" i="26"/>
  <c r="U19" i="26" s="1"/>
  <c r="T17" i="26"/>
  <c r="T19" i="26" s="1"/>
  <c r="S17" i="26"/>
  <c r="S19" i="26" s="1"/>
  <c r="R17" i="26"/>
  <c r="R19" i="26" s="1"/>
  <c r="Q17" i="26"/>
  <c r="Q19" i="26" s="1"/>
  <c r="P17" i="26"/>
  <c r="P19" i="26" s="1"/>
  <c r="O17" i="26"/>
  <c r="O19" i="26" s="1"/>
  <c r="N17" i="26"/>
  <c r="N19" i="26" s="1"/>
  <c r="M17" i="26"/>
  <c r="M19" i="26" s="1"/>
  <c r="L17" i="26"/>
  <c r="L19" i="26" s="1"/>
  <c r="J17" i="26"/>
  <c r="J19" i="26" s="1"/>
  <c r="I17" i="26"/>
  <c r="I19" i="26" s="1"/>
  <c r="H17" i="26"/>
  <c r="H19" i="26" s="1"/>
  <c r="G17" i="26"/>
  <c r="G19" i="26" s="1"/>
  <c r="F17" i="26"/>
  <c r="F19" i="26" s="1"/>
  <c r="E17" i="26"/>
  <c r="E19" i="26" s="1"/>
  <c r="V14" i="26"/>
  <c r="U14" i="26"/>
  <c r="T14" i="26"/>
  <c r="S14" i="26"/>
  <c r="R14" i="26"/>
  <c r="Q14" i="26"/>
  <c r="P14" i="26"/>
  <c r="O14" i="26"/>
  <c r="N14" i="26"/>
  <c r="M14" i="26"/>
  <c r="L14" i="26"/>
  <c r="K14" i="26" s="1"/>
  <c r="J14" i="26"/>
  <c r="I14" i="26"/>
  <c r="H14" i="26"/>
  <c r="G14" i="26"/>
  <c r="F14" i="26"/>
  <c r="E14" i="26"/>
  <c r="V13" i="26"/>
  <c r="U13" i="26"/>
  <c r="T13" i="26"/>
  <c r="S13" i="26"/>
  <c r="R13" i="26"/>
  <c r="Q13" i="26" s="1"/>
  <c r="P13" i="26"/>
  <c r="O13" i="26"/>
  <c r="N13" i="26"/>
  <c r="M13" i="26"/>
  <c r="L13" i="26"/>
  <c r="K13" i="26"/>
  <c r="J13" i="26"/>
  <c r="I13" i="26"/>
  <c r="H13" i="26"/>
  <c r="G13" i="26"/>
  <c r="F13" i="26"/>
  <c r="E13" i="26"/>
  <c r="V12" i="26"/>
  <c r="U12" i="26"/>
  <c r="T12" i="26"/>
  <c r="S12" i="26"/>
  <c r="R12" i="26"/>
  <c r="Q12" i="26"/>
  <c r="P12" i="26"/>
  <c r="O12" i="26"/>
  <c r="N12" i="26"/>
  <c r="M12" i="26"/>
  <c r="L12" i="26"/>
  <c r="K12" i="26"/>
  <c r="J12" i="26"/>
  <c r="I12" i="26"/>
  <c r="H12" i="26"/>
  <c r="G12" i="26"/>
  <c r="F12" i="26"/>
  <c r="E12" i="26"/>
  <c r="V11" i="26"/>
  <c r="V15" i="26" s="1"/>
  <c r="U11" i="26"/>
  <c r="U15" i="26" s="1"/>
  <c r="T11" i="26"/>
  <c r="T15" i="26" s="1"/>
  <c r="S11" i="26"/>
  <c r="S15" i="26" s="1"/>
  <c r="R11" i="26"/>
  <c r="R15" i="26" s="1"/>
  <c r="P11" i="26"/>
  <c r="P15" i="26" s="1"/>
  <c r="O11" i="26"/>
  <c r="O15" i="26" s="1"/>
  <c r="N11" i="26"/>
  <c r="N15" i="26" s="1"/>
  <c r="M11" i="26"/>
  <c r="M15" i="26" s="1"/>
  <c r="L11" i="26"/>
  <c r="L15" i="26" s="1"/>
  <c r="K11" i="26"/>
  <c r="J11" i="26"/>
  <c r="J15" i="26" s="1"/>
  <c r="I11" i="26"/>
  <c r="I15" i="26" s="1"/>
  <c r="H11" i="26"/>
  <c r="H15" i="26" s="1"/>
  <c r="G11" i="26"/>
  <c r="G15" i="26" s="1"/>
  <c r="F11" i="26"/>
  <c r="F15" i="26" s="1"/>
  <c r="K15" i="26" l="1"/>
  <c r="E11" i="26"/>
  <c r="E15" i="26" s="1"/>
  <c r="Q11" i="26"/>
  <c r="Q15" i="26" s="1"/>
  <c r="K17" i="26"/>
  <c r="K19" i="26" s="1"/>
  <c r="E21" i="26"/>
  <c r="E25" i="26" s="1"/>
  <c r="Q21" i="26"/>
  <c r="Q25"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D15" i="18"/>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<sst xmlns="http://schemas.openxmlformats.org/spreadsheetml/2006/main" count="2300" uniqueCount="351">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</sst>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70005850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row r="12">
          <cell r="D12">
            <v>12</v>
          </cell>
          <cell r="E12">
            <v>2</v>
          </cell>
          <cell r="F12">
            <v>4</v>
          </cell>
          <cell r="G12">
            <v>1</v>
          </cell>
          <cell r="AF12">
            <v>75</v>
          </cell>
          <cell r="AG12">
            <v>58</v>
          </cell>
          <cell r="AH12">
            <v>51</v>
          </cell>
          <cell r="AI12">
            <v>2</v>
          </cell>
        </row>
        <row r="14">
          <cell r="D14">
            <v>1</v>
          </cell>
        </row>
        <row r="17">
          <cell r="C17">
            <v>20</v>
          </cell>
          <cell r="J17">
            <v>0</v>
          </cell>
          <cell r="Q17">
            <v>0</v>
          </cell>
          <cell r="X17">
            <v>0</v>
          </cell>
          <cell r="AE17">
            <v>186</v>
          </cell>
        </row>
        <row r="22">
          <cell r="C22">
            <v>0</v>
          </cell>
          <cell r="J22">
            <v>0</v>
          </cell>
          <cell r="Q22">
            <v>0</v>
          </cell>
          <cell r="X22">
            <v>0</v>
          </cell>
          <cell r="AE22">
            <v>0</v>
          </cell>
        </row>
        <row r="24">
          <cell r="AG24">
            <v>1</v>
          </cell>
          <cell r="AH24">
            <v>1</v>
          </cell>
          <cell r="AJ24">
            <v>1</v>
          </cell>
        </row>
        <row r="28">
          <cell r="C28">
            <v>0</v>
          </cell>
          <cell r="J28">
            <v>0</v>
          </cell>
          <cell r="Q28">
            <v>0</v>
          </cell>
          <cell r="X28">
            <v>0</v>
          </cell>
          <cell r="AE28">
            <v>3</v>
          </cell>
        </row>
      </sheetData>
      <sheetData sheetId="8"/>
      <sheetData sheetId="9">
        <row r="14">
          <cell r="D14">
            <v>344</v>
          </cell>
          <cell r="E14">
            <v>156</v>
          </cell>
          <cell r="F14">
            <v>95</v>
          </cell>
          <cell r="G14">
            <v>40</v>
          </cell>
          <cell r="H14">
            <v>21</v>
          </cell>
          <cell r="I14">
            <v>16</v>
          </cell>
          <cell r="J14">
            <v>16</v>
          </cell>
        </row>
      </sheetData>
      <sheetData sheetId="10">
        <row r="14">
          <cell r="D14">
            <v>1263</v>
          </cell>
          <cell r="E14">
            <v>210</v>
          </cell>
          <cell r="F14">
            <v>168</v>
          </cell>
          <cell r="G14">
            <v>225</v>
          </cell>
          <cell r="H14">
            <v>115</v>
          </cell>
          <cell r="I14">
            <v>160</v>
          </cell>
          <cell r="J14">
            <v>385</v>
          </cell>
          <cell r="K14">
            <v>82</v>
          </cell>
          <cell r="L14">
            <v>67</v>
          </cell>
          <cell r="M14">
            <v>9</v>
          </cell>
          <cell r="P14">
            <v>2</v>
          </cell>
          <cell r="Q14">
            <v>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קרן הביטוח והפנסיה של פועלי בנין ועבודות ציבוריות אגודה שיתופית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קרן הביטוח והפנסיה של פועלי בנין ועבודות ציבוריות אגודה שיתופית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קרן הביטוח והפנסיה של פועלי בנין ועבודות ציבוריות אגודה שיתופית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קרן הביטוח והפנסיה של פועלי בנין ועבודות ציבוריות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קרן הביטוח והפנסיה של פועלי בנין ועבודות ציבוריות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קרן הביטוח והפנסיה של פועלי בנין ועבודות ציבוריות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V30" sqref="V30"/>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קרן הביטוח והפנסיה של פועלי בנין ועבודות ציבוריות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1" t="s">
        <v>179</v>
      </c>
      <c r="C6" s="437"/>
      <c r="D6" s="438"/>
      <c r="E6" s="404" t="s">
        <v>26</v>
      </c>
      <c r="F6" s="405"/>
      <c r="G6" s="405"/>
      <c r="H6" s="405"/>
      <c r="I6" s="405"/>
      <c r="J6" s="406"/>
      <c r="K6" s="410" t="s">
        <v>27</v>
      </c>
      <c r="L6" s="411"/>
      <c r="M6" s="412"/>
      <c r="N6" s="412"/>
      <c r="O6" s="412"/>
      <c r="P6" s="412"/>
      <c r="Q6" s="412"/>
      <c r="R6" s="412"/>
      <c r="S6" s="412"/>
      <c r="T6" s="412"/>
      <c r="U6" s="412"/>
      <c r="V6" s="413"/>
      <c r="W6" s="388" t="s">
        <v>345</v>
      </c>
      <c r="X6" s="389"/>
      <c r="Y6" s="389"/>
      <c r="Z6" s="389"/>
      <c r="AA6" s="389"/>
      <c r="AB6" s="389"/>
      <c r="AC6" s="389"/>
      <c r="AD6" s="389"/>
      <c r="AE6" s="389"/>
      <c r="AF6" s="389"/>
      <c r="AG6" s="389"/>
      <c r="AH6" s="390"/>
    </row>
    <row r="7" spans="1:41" ht="12.75" customHeight="1" x14ac:dyDescent="0.2">
      <c r="A7" s="184"/>
      <c r="B7" s="402"/>
      <c r="C7" s="439"/>
      <c r="D7" s="440"/>
      <c r="E7" s="407"/>
      <c r="F7" s="408"/>
      <c r="G7" s="408"/>
      <c r="H7" s="408"/>
      <c r="I7" s="408"/>
      <c r="J7" s="409"/>
      <c r="K7" s="391" t="s">
        <v>180</v>
      </c>
      <c r="L7" s="392"/>
      <c r="M7" s="393"/>
      <c r="N7" s="393"/>
      <c r="O7" s="393"/>
      <c r="P7" s="393"/>
      <c r="Q7" s="393" t="s">
        <v>181</v>
      </c>
      <c r="R7" s="393"/>
      <c r="S7" s="393"/>
      <c r="T7" s="393"/>
      <c r="U7" s="393"/>
      <c r="V7" s="394"/>
      <c r="W7" s="391" t="s">
        <v>30</v>
      </c>
      <c r="X7" s="392"/>
      <c r="Y7" s="393"/>
      <c r="Z7" s="393"/>
      <c r="AA7" s="393"/>
      <c r="AB7" s="393"/>
      <c r="AC7" s="393" t="s">
        <v>31</v>
      </c>
      <c r="AD7" s="393"/>
      <c r="AE7" s="393"/>
      <c r="AF7" s="393"/>
      <c r="AG7" s="393"/>
      <c r="AH7" s="394"/>
      <c r="AI7" s="277"/>
      <c r="AJ7" s="277"/>
      <c r="AK7" s="277"/>
      <c r="AL7" s="277"/>
      <c r="AM7" s="171"/>
    </row>
    <row r="8" spans="1:41" ht="25.5" customHeight="1" x14ac:dyDescent="0.2">
      <c r="A8" s="184"/>
      <c r="B8" s="402"/>
      <c r="C8" s="439"/>
      <c r="D8" s="440"/>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03"/>
      <c r="C9" s="441"/>
      <c r="D9" s="442"/>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1"/>
      <c r="C26" s="431"/>
      <c r="D26" s="431"/>
      <c r="E26" s="299"/>
      <c r="F26" s="299"/>
      <c r="G26" s="299"/>
      <c r="H26" s="299"/>
      <c r="I26" s="299"/>
      <c r="J26" s="299"/>
    </row>
    <row r="27" spans="1:39" x14ac:dyDescent="0.2">
      <c r="B27" s="362" t="s">
        <v>343</v>
      </c>
      <c r="C27" s="361"/>
      <c r="H27" s="301"/>
      <c r="I27" s="301"/>
      <c r="J27" s="301"/>
    </row>
    <row r="28" spans="1:39" x14ac:dyDescent="0.2">
      <c r="A28" s="260"/>
      <c r="B28" s="429"/>
      <c r="C28" s="429"/>
      <c r="D28" s="429"/>
      <c r="E28" s="302"/>
      <c r="F28" s="302"/>
      <c r="G28" s="302"/>
      <c r="H28" s="302"/>
      <c r="I28" s="302"/>
      <c r="J28" s="302"/>
    </row>
    <row r="29" spans="1:39" x14ac:dyDescent="0.2">
      <c r="A29" s="301"/>
      <c r="B29" s="430"/>
      <c r="C29" s="433"/>
      <c r="D29" s="433"/>
      <c r="E29" s="303"/>
      <c r="F29" s="303"/>
      <c r="G29" s="303"/>
      <c r="H29" s="303"/>
      <c r="I29" s="303"/>
      <c r="J29" s="303"/>
    </row>
    <row r="30" spans="1:39" x14ac:dyDescent="0.2">
      <c r="A30" s="301"/>
      <c r="B30" s="430"/>
      <c r="C30" s="430"/>
      <c r="D30" s="430"/>
      <c r="E30" s="300"/>
      <c r="F30" s="300"/>
      <c r="G30" s="300"/>
      <c r="H30" s="300"/>
      <c r="I30" s="300"/>
      <c r="J30" s="300"/>
    </row>
    <row r="31" spans="1:39" x14ac:dyDescent="0.2">
      <c r="A31" s="301"/>
      <c r="B31" s="430"/>
      <c r="C31" s="430"/>
      <c r="D31" s="430"/>
      <c r="E31" s="300"/>
      <c r="F31" s="300"/>
      <c r="G31" s="300"/>
      <c r="H31" s="300"/>
      <c r="I31" s="300"/>
      <c r="J31" s="300"/>
    </row>
    <row r="32" spans="1:39" x14ac:dyDescent="0.2">
      <c r="A32" s="276"/>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301"/>
      <c r="B34" s="429"/>
      <c r="C34" s="429"/>
      <c r="D34" s="429"/>
      <c r="E34" s="302"/>
      <c r="F34" s="302"/>
      <c r="G34" s="302"/>
      <c r="H34" s="302"/>
      <c r="I34" s="302"/>
      <c r="J34" s="302"/>
    </row>
    <row r="35" spans="1:10" x14ac:dyDescent="0.2">
      <c r="A35" s="276"/>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c r="B38" s="429"/>
      <c r="C38" s="429"/>
      <c r="D38" s="429"/>
      <c r="E38" s="302"/>
      <c r="F38" s="302"/>
      <c r="G38" s="302"/>
      <c r="H38" s="302"/>
      <c r="I38" s="302"/>
      <c r="J38" s="302"/>
    </row>
    <row r="39" spans="1:10" x14ac:dyDescent="0.2">
      <c r="A39" s="301"/>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קרן הביטוח והפנסיה של פועלי בנין ועבודות ציבוריות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3" t="s">
        <v>179</v>
      </c>
      <c r="C6" s="437"/>
      <c r="D6" s="438"/>
      <c r="E6" s="446" t="s">
        <v>87</v>
      </c>
      <c r="F6" s="447"/>
      <c r="G6" s="447"/>
      <c r="H6" s="447"/>
      <c r="I6" s="447"/>
      <c r="J6" s="448"/>
      <c r="K6" s="446" t="s">
        <v>88</v>
      </c>
      <c r="L6" s="447"/>
      <c r="M6" s="447"/>
      <c r="N6" s="447"/>
      <c r="O6" s="447"/>
      <c r="P6" s="448"/>
      <c r="Q6" s="446" t="s">
        <v>89</v>
      </c>
      <c r="R6" s="447"/>
      <c r="S6" s="447"/>
      <c r="T6" s="447"/>
      <c r="U6" s="447"/>
      <c r="V6" s="448"/>
      <c r="W6" s="446" t="s">
        <v>90</v>
      </c>
      <c r="X6" s="447"/>
      <c r="Y6" s="447"/>
      <c r="Z6" s="447"/>
      <c r="AA6" s="447"/>
      <c r="AB6" s="448"/>
      <c r="AC6" s="446" t="s">
        <v>91</v>
      </c>
      <c r="AD6" s="447"/>
      <c r="AE6" s="447"/>
      <c r="AF6" s="447"/>
      <c r="AG6" s="447"/>
      <c r="AH6" s="448"/>
      <c r="AI6" s="446" t="s">
        <v>92</v>
      </c>
      <c r="AJ6" s="447"/>
      <c r="AK6" s="447"/>
      <c r="AL6" s="447"/>
      <c r="AM6" s="447"/>
      <c r="AN6" s="448"/>
      <c r="AO6" s="446" t="s">
        <v>93</v>
      </c>
      <c r="AP6" s="447"/>
      <c r="AQ6" s="447"/>
      <c r="AR6" s="447"/>
      <c r="AS6" s="447"/>
      <c r="AT6" s="448"/>
      <c r="AU6" s="446" t="s">
        <v>94</v>
      </c>
      <c r="AV6" s="447"/>
      <c r="AW6" s="447"/>
      <c r="AX6" s="447"/>
      <c r="AY6" s="447"/>
      <c r="AZ6" s="448"/>
      <c r="BA6" s="446" t="s">
        <v>95</v>
      </c>
      <c r="BB6" s="447"/>
      <c r="BC6" s="447"/>
      <c r="BD6" s="447"/>
      <c r="BE6" s="447"/>
      <c r="BF6" s="448"/>
      <c r="BG6" s="277"/>
      <c r="BH6" s="277"/>
      <c r="BI6" s="277"/>
      <c r="BJ6" s="277"/>
      <c r="BK6" s="277"/>
      <c r="BL6" s="171"/>
    </row>
    <row r="7" spans="1:68" ht="25.5" customHeight="1" x14ac:dyDescent="0.2">
      <c r="A7" s="268"/>
      <c r="B7" s="444"/>
      <c r="C7" s="439"/>
      <c r="D7" s="440"/>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5"/>
      <c r="C8" s="441"/>
      <c r="D8" s="442"/>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1"/>
      <c r="C25" s="431"/>
      <c r="D25" s="431"/>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29"/>
      <c r="C27" s="429"/>
      <c r="D27" s="429"/>
      <c r="E27" s="302"/>
      <c r="F27" s="302"/>
      <c r="G27" s="302"/>
      <c r="H27" s="302"/>
      <c r="I27" s="302"/>
      <c r="J27" s="302"/>
    </row>
    <row r="28" spans="1:64" x14ac:dyDescent="0.2">
      <c r="A28" s="301"/>
      <c r="B28" s="430"/>
      <c r="C28" s="433"/>
      <c r="D28" s="433"/>
      <c r="E28" s="303"/>
      <c r="F28" s="303"/>
      <c r="G28" s="303"/>
      <c r="H28" s="303"/>
      <c r="I28" s="303"/>
      <c r="J28" s="303"/>
    </row>
    <row r="29" spans="1:64" x14ac:dyDescent="0.2">
      <c r="A29" s="301"/>
      <c r="B29" s="430"/>
      <c r="C29" s="430"/>
      <c r="D29" s="430"/>
      <c r="E29" s="300"/>
      <c r="F29" s="300"/>
      <c r="G29" s="300"/>
      <c r="H29" s="300"/>
      <c r="I29" s="300"/>
      <c r="J29" s="300"/>
    </row>
    <row r="30" spans="1:64" x14ac:dyDescent="0.2">
      <c r="A30" s="301"/>
      <c r="B30" s="430"/>
      <c r="C30" s="430"/>
      <c r="D30" s="430"/>
      <c r="E30" s="300"/>
      <c r="F30" s="300"/>
      <c r="G30" s="300"/>
      <c r="H30" s="300"/>
      <c r="I30" s="300"/>
      <c r="J30" s="300"/>
    </row>
    <row r="31" spans="1:64" x14ac:dyDescent="0.2">
      <c r="A31" s="276"/>
      <c r="B31" s="429"/>
      <c r="C31" s="429"/>
      <c r="D31" s="429"/>
      <c r="E31" s="302"/>
      <c r="F31" s="302"/>
      <c r="G31" s="302"/>
      <c r="H31" s="302"/>
      <c r="I31" s="302"/>
      <c r="J31" s="302"/>
    </row>
    <row r="32" spans="1:64" x14ac:dyDescent="0.2">
      <c r="A32" s="301"/>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276"/>
      <c r="B34" s="429"/>
      <c r="C34" s="429"/>
      <c r="D34" s="429"/>
      <c r="E34" s="302"/>
      <c r="F34" s="302"/>
      <c r="G34" s="302"/>
      <c r="H34" s="302"/>
      <c r="I34" s="302"/>
      <c r="J34" s="302"/>
    </row>
    <row r="35" spans="1:10" x14ac:dyDescent="0.2">
      <c r="A35" s="301"/>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N32" sqref="N32"/>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קרן הביטוח והפנסיה של פועלי בנין ועבודות ציבוריות אגודה שיתופית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3" t="s">
        <v>179</v>
      </c>
      <c r="C7" s="437"/>
      <c r="D7" s="437"/>
      <c r="E7" s="446" t="s">
        <v>140</v>
      </c>
      <c r="F7" s="447"/>
      <c r="G7" s="447"/>
      <c r="H7" s="447"/>
      <c r="I7" s="447"/>
      <c r="J7" s="448"/>
      <c r="K7" s="446" t="s">
        <v>141</v>
      </c>
      <c r="L7" s="447"/>
      <c r="M7" s="447"/>
      <c r="N7" s="447"/>
      <c r="O7" s="447"/>
      <c r="P7" s="448"/>
      <c r="Q7" s="446" t="s">
        <v>142</v>
      </c>
      <c r="R7" s="447"/>
      <c r="S7" s="447"/>
      <c r="T7" s="447"/>
      <c r="U7" s="447"/>
      <c r="V7" s="448"/>
    </row>
    <row r="8" spans="1:25" ht="25.5" customHeight="1" x14ac:dyDescent="0.2">
      <c r="A8" s="268"/>
      <c r="B8" s="439"/>
      <c r="C8" s="439"/>
      <c r="D8" s="439"/>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41"/>
      <c r="C9" s="441"/>
      <c r="D9" s="441"/>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64" t="s">
        <v>73</v>
      </c>
      <c r="C10" s="465"/>
      <c r="D10" s="465"/>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0.95</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0.7</v>
      </c>
      <c r="G11" s="79">
        <f>IF(('[6] פנסיוני א3'!F12+'[6] פנסיוני א3'!M12+'[6] פנסיוני א3'!F13+'[6] פנסיוני א3'!M13)=0,0,('[6] פנסיוני א3'!F12+'[6] פנסיוני א3'!M12+'[6] פנסיוני א3'!F13+'[6] פנסיוני א3'!M13)/('[6] פנסיוני א3'!$C$17+'[6] פנסיוני א3'!$J$17))</f>
        <v>0.2</v>
      </c>
      <c r="H11" s="79">
        <f>IF(('[6] פנסיוני א3'!G12+'[6] פנסיוני א3'!N12+'[6] פנסיוני א3'!G13+'[6] פנסיוני א3'!N13)=0,0,('[6] פנסיוני א3'!G12+'[6] פנסיוני א3'!N12+'[6] פנסיוני א3'!G13+'[6] פנסיוני א3'!N13)/('[6] פנסיוני א3'!$C$17+'[6] פנסיוני א3'!$J$17))</f>
        <v>0.05</v>
      </c>
      <c r="I11" s="79">
        <f>IF(('[6] פנסיוני א3'!H12+'[6] פנסיוני א3'!O12+'[6] פנסיוני א3'!H13+'[6] פנסיוני א3'!O13)=0,0,('[6] פנסיוני א3'!H12+'[6] פנסיוני א3'!O12+'[6] פנסיוני א3'!H13+'[6] פנסיוני א3'!O13)/('[6] פנסיוני א3'!$C$17+'[6] פנסיוני א3'!$J$17))</f>
        <v>0</v>
      </c>
      <c r="J11" s="79">
        <f>IF(('[6] פנסיוני א3'!I12+'[6] פנסיוני א3'!P12+'[6] פנסיוני א3'!I13+'[6] פנסיוני א3'!P13)=0,0,('[6] פנסיוני א3'!I12+'[6] פנסיוני א3'!P12+'[6] פנסיוני א3'!I13+'[6] פנסיוני א3'!P13)/('[6] פנסיוני א3'!$C$17+'[6] פנסיוני א3'!$J$17))</f>
        <v>0</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1</v>
      </c>
      <c r="R11" s="79">
        <f>IF('[6] פנסיוני א3'!AF12+'[6] פנסיוני א3'!AG12+'[6] פנסיוני א3'!AF13+'[6] פנסיוני א3'!AG13=0,0,('[6] פנסיוני א3'!AF12+'[6] פנסיוני א3'!AG12+'[6] פנסיוני א3'!AF13+'[6] פנסיוני א3'!AG13)/'[6] פנסיוני א3'!$AE$17)</f>
        <v>0.71505376344086025</v>
      </c>
      <c r="S11" s="79">
        <f>IF('[6] פנסיוני א3'!AH12+'[6] פנסיוני א3'!AH13=0,0,('[6] פנסיוני א3'!AH12+'[6] פנסיוני א3'!AH13)/'[6] פנסיוני א3'!$AE$17)</f>
        <v>0.27419354838709675</v>
      </c>
      <c r="T11" s="79">
        <f>IF('[6] פנסיוני א3'!AI12+'[6] פנסיוני א3'!AI13=0,0,('[6] פנסיוני א3'!AI12+'[6] פנסיוני א3'!AI13)/'[6] פנסיוני א3'!$AE$17)</f>
        <v>1.0752688172043012E-2</v>
      </c>
      <c r="U11" s="79">
        <f>IF('[6] פנסיוני א3'!AJ12+'[6] פנסיוני א3'!AJ13=0,0,('[6] פנסיוני א3'!AJ12+'[6] פנסיוני א3'!AJ13)/'[6] פנסיוני א3'!$AE$17)</f>
        <v>0</v>
      </c>
      <c r="V11" s="81">
        <f>IF('[6] פנסיוני א3'!AK12+'[6] פנסיוני א3'!AK13=0,0,('[6] פנסיוני א3'!AK12+'[6] פנסיוני א3'!AK13)/'[6] פנסיוני א3'!$AE$17)</f>
        <v>0</v>
      </c>
    </row>
    <row r="12" spans="1:25" x14ac:dyDescent="0.2">
      <c r="A12" s="200">
        <v>4</v>
      </c>
      <c r="B12" s="201" t="s">
        <v>77</v>
      </c>
      <c r="C12" s="270"/>
      <c r="D12" s="271"/>
      <c r="E12" s="78">
        <f>SUM(F12:J12)</f>
        <v>0.05</v>
      </c>
      <c r="F12" s="79">
        <f>IF(('[6] פנסיוני א3'!D14+'[6] פנסיוני א3'!K14+'[6] פנסיוני א3'!E14+'[6] פנסיוני א3'!L14)=0,0,('[6] פנסיוני א3'!D14+'[6] פנסיוני א3'!K14+'[6] פנסיוני א3'!E14+'[6] פנסיוני א3'!L14)/('[6] פנסיוני א3'!$C$17+'[6] פנסיוני א3'!$J$17))</f>
        <v>0.05</v>
      </c>
      <c r="G12" s="79">
        <f>IF(('[6] פנסיוני א3'!F14+'[6] פנסיוני א3'!M14)=0,0,('[6] פנסיוני א3'!F14+'[6] פנסיוני א3'!M14)/('[6] פנסיוני א3'!$C$17+'[6] פנסיוני א3'!$J$17))</f>
        <v>0</v>
      </c>
      <c r="H12" s="79">
        <f>IF(('[6] פנסיוני א3'!G14+'[6] פנסיוני א3'!N14)=0,0,('[6] פנסיוני א3'!G14+'[6] פנסיוני א3'!N14)/('[6] פנסיוני א3'!$C$17+'[6] פנסיוני א3'!$J$17))</f>
        <v>0</v>
      </c>
      <c r="I12" s="79">
        <f>IF(('[6] פנסיוני א3'!H14+'[6] פנסיוני א3'!O14)=0,0,('[6] פנסיוני א3'!H14+'[6] פנסיוני א3'!O14)/('[6] פנסיוני א3'!$C$17+'[6] פנסיוני א3'!$J$17))</f>
        <v>0</v>
      </c>
      <c r="J12" s="79">
        <f>IF(('[6] פנסיוני א3'!I14+'[6] פנסיוני א3'!P14)=0,0,('[6] פנסיוני א3'!I14+'[6] פנסיוני א3'!P14)/('[6] פנסיוני א3'!$C$17+'[6] פנסיוני א3'!$J$17))</f>
        <v>0</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0</v>
      </c>
      <c r="R12" s="79">
        <f>IF('[6] פנסיוני א3'!AF14+'[6] פנסיוני א3'!AG14=0,0,('[6] פנסיוני א3'!AF14+'[6] פנסיוני א3'!AG14)/'[6] פנסיוני א3'!$AE$17)</f>
        <v>0</v>
      </c>
      <c r="S12" s="79">
        <f>IF('[6] פנסיוני א3'!AH14=0,0,'[6] פנסיוני א3'!AH14/'[6] פנסיוני א3'!$AE$17)</f>
        <v>0</v>
      </c>
      <c r="T12" s="79">
        <f>IF('[6] פנסיוני א3'!AI14=0,0,'[6] פנסיוני א3'!AI14/'[6] פנסיוני א3'!$AE$17)</f>
        <v>0</v>
      </c>
      <c r="U12" s="79">
        <f>IF('[6] פנסיוני א3'!AJ14=0,0,'[6] פנסיוני א3'!AJ14/'[6] פנסיוני א3'!$AE$17)</f>
        <v>0</v>
      </c>
      <c r="V12" s="81">
        <f>IF('[6] פנסיוני א3'!AK14=0,0,'[6] פנסיוני א3'!AK14/'[6] פנסיוני א3'!$AE$17)</f>
        <v>0</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3" t="s">
        <v>183</v>
      </c>
      <c r="C15" s="454"/>
      <c r="D15" s="454"/>
      <c r="E15" s="78">
        <f t="shared" ref="E15:V15" si="0">SUM(E11:E14)</f>
        <v>1</v>
      </c>
      <c r="F15" s="92">
        <f t="shared" si="0"/>
        <v>0.75</v>
      </c>
      <c r="G15" s="92">
        <f t="shared" si="0"/>
        <v>0.2</v>
      </c>
      <c r="H15" s="92">
        <f t="shared" si="0"/>
        <v>0.05</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0.71505376344086025</v>
      </c>
      <c r="S15" s="92">
        <f t="shared" si="0"/>
        <v>0.27419354838709675</v>
      </c>
      <c r="T15" s="92">
        <f t="shared" si="0"/>
        <v>1.0752688172043012E-2</v>
      </c>
      <c r="U15" s="92">
        <f t="shared" si="0"/>
        <v>0</v>
      </c>
      <c r="V15" s="83">
        <f t="shared" si="0"/>
        <v>0</v>
      </c>
    </row>
    <row r="16" spans="1:25" x14ac:dyDescent="0.2">
      <c r="A16" s="203" t="s">
        <v>80</v>
      </c>
      <c r="B16" s="459" t="s">
        <v>184</v>
      </c>
      <c r="C16" s="460"/>
      <c r="D16" s="460"/>
      <c r="E16" s="86"/>
      <c r="F16" s="87"/>
      <c r="G16" s="88"/>
      <c r="H16" s="88"/>
      <c r="I16" s="88"/>
      <c r="J16" s="89"/>
      <c r="K16" s="86"/>
      <c r="L16" s="87"/>
      <c r="M16" s="88"/>
      <c r="N16" s="88"/>
      <c r="O16" s="88"/>
      <c r="P16" s="89"/>
      <c r="Q16" s="86"/>
      <c r="R16" s="87"/>
      <c r="S16" s="88"/>
      <c r="T16" s="88"/>
      <c r="U16" s="88"/>
      <c r="V16" s="89"/>
    </row>
    <row r="17" spans="1:22" x14ac:dyDescent="0.2">
      <c r="A17" s="200">
        <v>1</v>
      </c>
      <c r="B17" s="461" t="s">
        <v>76</v>
      </c>
      <c r="C17" s="462"/>
      <c r="D17" s="463"/>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61" t="s">
        <v>77</v>
      </c>
      <c r="C18" s="462"/>
      <c r="D18" s="463"/>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3" t="s">
        <v>82</v>
      </c>
      <c r="C19" s="454"/>
      <c r="D19" s="454"/>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6" t="s">
        <v>264</v>
      </c>
      <c r="C20" s="467"/>
      <c r="D20" s="468"/>
      <c r="E20" s="86"/>
      <c r="F20" s="87"/>
      <c r="G20" s="88"/>
      <c r="H20" s="88"/>
      <c r="I20" s="88"/>
      <c r="J20" s="89"/>
      <c r="K20" s="86"/>
      <c r="L20" s="87"/>
      <c r="M20" s="88"/>
      <c r="N20" s="88"/>
      <c r="O20" s="88"/>
      <c r="P20" s="89"/>
      <c r="Q20" s="86"/>
      <c r="R20" s="87"/>
      <c r="S20" s="88"/>
      <c r="T20" s="88"/>
      <c r="U20" s="88"/>
      <c r="V20" s="89"/>
    </row>
    <row r="21" spans="1:22" x14ac:dyDescent="0.2">
      <c r="A21" s="200">
        <v>1</v>
      </c>
      <c r="B21" s="461" t="s">
        <v>76</v>
      </c>
      <c r="C21" s="462"/>
      <c r="D21" s="463"/>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1</v>
      </c>
      <c r="R21" s="79">
        <f>IF('[6] פנסיוני א3'!AF24+'[6] פנסיוני א3'!AG24=0,0,('[6] פנסיוני א3'!AF24+'[6] פנסיוני א3'!AG24)/'[6] פנסיוני א3'!$AE$28)</f>
        <v>0.33333333333333331</v>
      </c>
      <c r="S21" s="79">
        <f>IF('[6] פנסיוני א3'!AH24=0,0,'[6] פנסיוני א3'!AH24/'[6] פנסיוני א3'!$AE$28)</f>
        <v>0.33333333333333331</v>
      </c>
      <c r="T21" s="79">
        <f>IF('[6] פנסיוני א3'!AI24=0,0,'[6] פנסיוני א3'!AI24/'[6] פנסיוני א3'!$AE$28)</f>
        <v>0</v>
      </c>
      <c r="U21" s="79">
        <f>IF('[6] פנסיוני א3'!AJ24=0,0,'[6] פנסיוני א3'!AJ24/'[6] פנסיוני א3'!$AE$28)</f>
        <v>0.33333333333333331</v>
      </c>
      <c r="V21" s="81">
        <f>IF('[6] פנסיוני א3'!AK24=0,0,'[6] פנסיוני א3'!AK24/'[6] פנסיוני א3'!$AE$28)</f>
        <v>0</v>
      </c>
    </row>
    <row r="22" spans="1:22" x14ac:dyDescent="0.2">
      <c r="A22" s="200">
        <v>2</v>
      </c>
      <c r="B22" s="461" t="s">
        <v>77</v>
      </c>
      <c r="C22" s="462"/>
      <c r="D22" s="463"/>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v>
      </c>
      <c r="R22" s="79">
        <f>IF('[6] פנסיוני א3'!AF25+'[6] פנסיוני א3'!AG25=0,0,('[6] פנסיוני א3'!AF25+'[6] פנסיוני א3'!AG25)/'[6] פנסיוני א3'!$AE$28)</f>
        <v>0</v>
      </c>
      <c r="S22" s="79">
        <f>IF('[6] פנסיוני א3'!AH25=0,0,'[6] פנסיוני א3'!AH25/'[6] פנסיוני א3'!$AE$28)</f>
        <v>0</v>
      </c>
      <c r="T22" s="79">
        <f>IF('[6] פנסיוני א3'!AI25=0,0,'[6] פנסיוני א3'!AI25/'[6] פנסיוני א3'!$AE$28)</f>
        <v>0</v>
      </c>
      <c r="U22" s="79">
        <f>IF('[6] פנסיוני א3'!AJ25=0,0,'[6] פנסיוני א3'!AJ25/'[6] פנסיוני א3'!$AE$28)</f>
        <v>0</v>
      </c>
      <c r="V22" s="81">
        <f>IF('[6] פנסיוני א3'!AK25=0,0,'[6] פנסיוני א3'!AK25/'[6] פנסיוני א3'!$AE$28)</f>
        <v>0</v>
      </c>
    </row>
    <row r="23" spans="1:22" x14ac:dyDescent="0.2">
      <c r="A23" s="200">
        <v>3</v>
      </c>
      <c r="B23" s="461" t="s">
        <v>84</v>
      </c>
      <c r="C23" s="462"/>
      <c r="D23" s="463"/>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3" t="s">
        <v>85</v>
      </c>
      <c r="C24" s="454"/>
      <c r="D24" s="455"/>
      <c r="E24" s="98">
        <f>SUM(F24:J24)</f>
        <v>0</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0</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0</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5">
        <v>5</v>
      </c>
      <c r="B25" s="456" t="s">
        <v>86</v>
      </c>
      <c r="C25" s="457"/>
      <c r="D25" s="458"/>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0.33333333333333331</v>
      </c>
      <c r="S25" s="103">
        <f t="shared" si="2"/>
        <v>0.33333333333333331</v>
      </c>
      <c r="T25" s="103">
        <f t="shared" si="2"/>
        <v>0</v>
      </c>
      <c r="U25" s="103">
        <f t="shared" si="2"/>
        <v>0.33333333333333331</v>
      </c>
      <c r="V25" s="102">
        <f t="shared" si="2"/>
        <v>0</v>
      </c>
    </row>
    <row r="26" spans="1:22" x14ac:dyDescent="0.2">
      <c r="A26" s="260"/>
      <c r="B26" s="431"/>
      <c r="C26" s="431"/>
      <c r="D26" s="431"/>
    </row>
    <row r="27" spans="1:22" x14ac:dyDescent="0.2">
      <c r="A27" s="299"/>
      <c r="B27" s="362" t="s">
        <v>343</v>
      </c>
      <c r="C27" s="362"/>
      <c r="D27" s="362"/>
    </row>
    <row r="28" spans="1:22" x14ac:dyDescent="0.2">
      <c r="A28" s="260"/>
      <c r="B28" s="429"/>
      <c r="C28" s="429"/>
      <c r="D28" s="429"/>
    </row>
    <row r="29" spans="1:22" x14ac:dyDescent="0.2">
      <c r="A29" s="301"/>
      <c r="B29" s="430"/>
      <c r="C29" s="433"/>
      <c r="D29" s="433"/>
    </row>
    <row r="30" spans="1:22" x14ac:dyDescent="0.2">
      <c r="A30" s="301"/>
      <c r="B30" s="430"/>
      <c r="C30" s="430"/>
      <c r="D30" s="430"/>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C10" sqref="C10:I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G'!$D$14=0,"",'[6]נספח א4 - G'!D14/'[6]נספח א4 - G'!$D$14)</f>
        <v>1</v>
      </c>
      <c r="D10" s="116">
        <f>IF('[6]נספח א4 - G'!$D$14=0,"",'[6]נספח א4 - G'!E14/'[6]נספח א4 - G'!$D$14)</f>
        <v>0.45348837209302323</v>
      </c>
      <c r="E10" s="116">
        <f>IF('[6]נספח א4 - G'!$D$14=0,"",'[6]נספח א4 - G'!F14/'[6]נספח א4 - G'!$D$14)</f>
        <v>0.27616279069767441</v>
      </c>
      <c r="F10" s="116">
        <f>IF('[6]נספח א4 - G'!$D$14=0,"",'[6]נספח א4 - G'!G14/'[6]נספח א4 - G'!$D$14)</f>
        <v>0.11627906976744186</v>
      </c>
      <c r="G10" s="116">
        <f>IF('[6]נספח א4 - G'!$D$14=0,"",'[6]נספח א4 - G'!H14/'[6]נספח א4 - G'!$D$14)</f>
        <v>6.1046511627906974E-2</v>
      </c>
      <c r="H10" s="116">
        <f>IF('[6]נספח א4 - G'!$D$14=0,"",'[6]נספח א4 - G'!I14/'[6]נספח א4 - G'!$D$14)</f>
        <v>4.6511627906976744E-2</v>
      </c>
      <c r="I10" s="116">
        <f>IF('[6]נספח א4 - G'!$D$14=0,"",'[6]נספח א4 - G'!J14/'[6]נספח א4 - G'!$D$14)</f>
        <v>4.6511627906976744E-2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20" sqref="E20"/>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201</v>
      </c>
      <c r="C13" s="216">
        <f>VLOOKUP(B13,'רשימת גופים'!A3:B45,2,0)</f>
        <v>570005850</v>
      </c>
      <c r="D13" s="153" t="s">
        <v>349</v>
      </c>
      <c r="E13" s="154" t="s">
        <v>350</v>
      </c>
      <c r="F13" s="154">
        <v>2022</v>
      </c>
      <c r="G13" s="207" t="s">
        <v>265</v>
      </c>
      <c r="H13" s="382" t="str">
        <f>CONCATENATE("netunim","_",C13,"_",F13,".xlsx")</f>
        <v>netunim_570005850_2022.xlsx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tabSelected="1" workbookViewId="0">
      <selection activeCell="H23" sqref="H23"/>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0.166270783847981</v>
      </c>
      <c r="E10" s="116">
        <f>IF('[6]נספח א4 - P'!$D$14=0,"",'[6]נספח א4 - P'!F14/'[6]נספח א4 - P'!$D$14)</f>
        <v>0.1330166270783848</v>
      </c>
      <c r="F10" s="116">
        <f>IF('[6]נספח א4 - P'!$D$14=0,"",'[6]נספח א4 - P'!G14/'[6]נספח א4 - P'!$D$14)</f>
        <v>0.17814726840855108</v>
      </c>
      <c r="G10" s="116">
        <f>IF('[6]נספח א4 - P'!$D$14=0,"",'[6]נספח א4 - P'!H14/'[6]נספח א4 - P'!$D$14)</f>
        <v>9.1053048297703873E-2</v>
      </c>
      <c r="H10" s="116">
        <f>IF('[6]נספח א4 - P'!$D$14=0,"",'[6]נספח א4 - P'!I14/'[6]נספח א4 - P'!$D$14)</f>
        <v>0.12668250197941408</v>
      </c>
      <c r="I10" s="116">
        <f>IF('[6]נספח א4 - P'!$D$14=0,"",'[6]נספח א4 - P'!J14/'[6]נספח א4 - P'!$D$14)</f>
        <v>0.30482977038796516</v>
      </c>
      <c r="J10" s="116">
        <f>IF('[6]נספח א4 - P'!$K$14=0,"",'[6]נספח א4 - P'!K14/'[6]נספח א4 - P'!$K$14)</f>
        <v>1</v>
      </c>
      <c r="K10" s="116">
        <f>IF('[6]נספח א4 - P'!$K$14=0,"",'[6]נספח א4 - P'!L14/'[6]נספח א4 - P'!$K$14)</f>
        <v>0.81707317073170727</v>
      </c>
      <c r="L10" s="116">
        <f>IF('[6]נספח א4 - P'!$K$14=0,"",'[6]נספח א4 - P'!M14/'[6]נספח א4 - P'!$K$14)</f>
        <v>0.10975609756097561</v>
      </c>
      <c r="M10" s="116">
        <f>IF('[6]נספח א4 - P'!$K$14=0,"",'[6]נספח א4 - P'!N14/'[6]נספח א4 - P'!$K$14)</f>
        <v>0</v>
      </c>
      <c r="N10" s="116">
        <f>IF('[6]נספח א4 - P'!$K$14=0,"",'[6]נספח א4 - P'!O14/'[6]נספח א4 - P'!$K$14)</f>
        <v>0</v>
      </c>
      <c r="O10" s="116">
        <f>IF('[6]נספח א4 - P'!$K$14=0,"",'[6]נספח א4 - P'!P14/'[6]נספח א4 - P'!$K$14)</f>
        <v>2.4390243902439025E-2</v>
      </c>
      <c r="P10" s="117">
        <f>IF('[6]נספח א4 - P'!$K$14=0,"",'[6]נספח א4 - P'!Q14/'[6]נספח א4 - P'!$K$14)</f>
        <v>4.878048780487805E-2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קרן הביטוח והפנסיה של פועלי בנין ועבודות ציבוריות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קרן הביטוח והפנסיה של פועלי בנין ועבודות ציבוריות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קרן הביטוח והפנסיה של פועלי בנין ועבודות ציבוריות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1" t="s">
        <v>194</v>
      </c>
      <c r="D6" s="255" t="s">
        <v>33</v>
      </c>
      <c r="E6" s="256"/>
      <c r="F6" s="256"/>
      <c r="G6" s="256"/>
      <c r="H6" s="256"/>
      <c r="I6" s="257"/>
      <c r="J6" s="513" t="s">
        <v>194</v>
      </c>
      <c r="K6" s="500" t="s">
        <v>33</v>
      </c>
      <c r="L6" s="501"/>
      <c r="M6" s="501"/>
      <c r="N6" s="501"/>
      <c r="O6" s="501"/>
      <c r="P6" s="502"/>
    </row>
    <row r="7" spans="1:16" ht="25.5" x14ac:dyDescent="0.2">
      <c r="B7" s="509" t="s">
        <v>34</v>
      </c>
      <c r="C7" s="512"/>
      <c r="D7" s="11" t="s">
        <v>311</v>
      </c>
      <c r="E7" s="47" t="s">
        <v>312</v>
      </c>
      <c r="F7" s="11" t="s">
        <v>222</v>
      </c>
      <c r="G7" s="11" t="s">
        <v>223</v>
      </c>
      <c r="H7" s="11" t="s">
        <v>224</v>
      </c>
      <c r="I7" s="155" t="s">
        <v>41</v>
      </c>
      <c r="J7" s="514"/>
      <c r="K7" s="11" t="s">
        <v>311</v>
      </c>
      <c r="L7" s="47" t="s">
        <v>312</v>
      </c>
      <c r="M7" s="11" t="s">
        <v>222</v>
      </c>
      <c r="N7" s="11" t="s">
        <v>223</v>
      </c>
      <c r="O7" s="11" t="s">
        <v>224</v>
      </c>
      <c r="P7" s="155" t="s">
        <v>41</v>
      </c>
    </row>
    <row r="8" spans="1:16" x14ac:dyDescent="0.2">
      <c r="B8" s="510"/>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4" t="s">
        <v>179</v>
      </c>
      <c r="C30" s="525"/>
      <c r="D30" s="525"/>
      <c r="E30" s="526"/>
      <c r="F30" s="548" t="s">
        <v>87</v>
      </c>
      <c r="G30" s="549"/>
      <c r="H30" s="549"/>
      <c r="I30" s="549"/>
      <c r="J30" s="549"/>
      <c r="K30" s="550"/>
    </row>
    <row r="31" spans="1:16" ht="25.5" x14ac:dyDescent="0.2">
      <c r="A31" s="106"/>
      <c r="B31" s="527"/>
      <c r="C31" s="528"/>
      <c r="D31" s="528"/>
      <c r="E31" s="529"/>
      <c r="F31" s="317" t="s">
        <v>182</v>
      </c>
      <c r="G31" s="11" t="s">
        <v>40</v>
      </c>
      <c r="H31" s="11" t="s">
        <v>222</v>
      </c>
      <c r="I31" s="11" t="s">
        <v>223</v>
      </c>
      <c r="J31" s="11" t="s">
        <v>224</v>
      </c>
      <c r="K31" s="155" t="s">
        <v>41</v>
      </c>
    </row>
    <row r="32" spans="1:16" ht="13.5" thickBot="1" x14ac:dyDescent="0.25">
      <c r="A32" s="107"/>
      <c r="B32" s="530"/>
      <c r="C32" s="531"/>
      <c r="D32" s="531"/>
      <c r="E32" s="532"/>
      <c r="F32" s="67" t="s">
        <v>42</v>
      </c>
      <c r="G32" s="68" t="s">
        <v>43</v>
      </c>
      <c r="H32" s="69" t="s">
        <v>44</v>
      </c>
      <c r="I32" s="69" t="s">
        <v>45</v>
      </c>
      <c r="J32" s="69" t="s">
        <v>46</v>
      </c>
      <c r="K32" s="70" t="s">
        <v>47</v>
      </c>
    </row>
    <row r="33" spans="1:11" x14ac:dyDescent="0.2">
      <c r="A33" s="107" t="s">
        <v>72</v>
      </c>
      <c r="B33" s="533" t="s">
        <v>73</v>
      </c>
      <c r="C33" s="534"/>
      <c r="D33" s="534"/>
      <c r="E33" s="535"/>
      <c r="F33" s="262"/>
      <c r="G33" s="263"/>
      <c r="H33" s="264"/>
      <c r="I33" s="264"/>
      <c r="J33" s="264"/>
      <c r="K33" s="113"/>
    </row>
    <row r="34" spans="1:11" x14ac:dyDescent="0.2">
      <c r="A34" s="164">
        <v>3</v>
      </c>
      <c r="B34" s="536" t="s">
        <v>76</v>
      </c>
      <c r="C34" s="537"/>
      <c r="D34" s="537"/>
      <c r="E34" s="538"/>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539" t="s">
        <v>77</v>
      </c>
      <c r="C35" s="540"/>
      <c r="D35" s="540"/>
      <c r="E35" s="54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539" t="s">
        <v>78</v>
      </c>
      <c r="C36" s="540"/>
      <c r="D36" s="540"/>
      <c r="E36" s="54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539" t="s">
        <v>79</v>
      </c>
      <c r="C37" s="540"/>
      <c r="D37" s="540"/>
      <c r="E37" s="54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536" t="s">
        <v>341</v>
      </c>
      <c r="C38" s="537" t="s">
        <v>278</v>
      </c>
      <c r="D38" s="537"/>
      <c r="E38" s="538"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551" t="s">
        <v>81</v>
      </c>
      <c r="C39" s="552"/>
      <c r="D39" s="552"/>
      <c r="E39" s="553"/>
      <c r="F39" s="86"/>
      <c r="G39" s="87"/>
      <c r="H39" s="88"/>
      <c r="I39" s="88"/>
      <c r="J39" s="88"/>
      <c r="K39" s="89"/>
    </row>
    <row r="40" spans="1:11" x14ac:dyDescent="0.2">
      <c r="A40" s="77">
        <v>1</v>
      </c>
      <c r="B40" s="542" t="s">
        <v>76</v>
      </c>
      <c r="C40" s="543"/>
      <c r="D40" s="543"/>
      <c r="E40" s="54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2" t="s">
        <v>77</v>
      </c>
      <c r="C41" s="543"/>
      <c r="D41" s="543"/>
      <c r="E41" s="54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2" t="s">
        <v>82</v>
      </c>
      <c r="C42" s="543"/>
      <c r="D42" s="543"/>
      <c r="E42" s="54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1" t="s">
        <v>264</v>
      </c>
      <c r="C43" s="552"/>
      <c r="D43" s="552"/>
      <c r="E43" s="553"/>
      <c r="F43" s="86"/>
      <c r="G43" s="87"/>
      <c r="H43" s="88"/>
      <c r="I43" s="88"/>
      <c r="J43" s="88"/>
      <c r="K43" s="89"/>
    </row>
    <row r="44" spans="1:11" x14ac:dyDescent="0.2">
      <c r="A44" s="77">
        <v>1</v>
      </c>
      <c r="B44" s="542" t="s">
        <v>76</v>
      </c>
      <c r="C44" s="543"/>
      <c r="D44" s="543"/>
      <c r="E44" s="54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2" t="s">
        <v>195</v>
      </c>
      <c r="C45" s="543"/>
      <c r="D45" s="543"/>
      <c r="E45" s="54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2" t="s">
        <v>84</v>
      </c>
      <c r="C46" s="543"/>
      <c r="D46" s="543"/>
      <c r="E46" s="54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2" t="s">
        <v>85</v>
      </c>
      <c r="C47" s="543"/>
      <c r="D47" s="543"/>
      <c r="E47" s="54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45" t="s">
        <v>86</v>
      </c>
      <c r="C48" s="546"/>
      <c r="D48" s="546"/>
      <c r="E48" s="54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5" t="s">
        <v>179</v>
      </c>
      <c r="C94" s="516"/>
      <c r="D94" s="516"/>
      <c r="E94" s="517"/>
      <c r="F94" s="497" t="s">
        <v>87</v>
      </c>
      <c r="G94" s="498"/>
      <c r="H94" s="498"/>
      <c r="I94" s="498"/>
      <c r="J94" s="498"/>
      <c r="K94" s="498"/>
      <c r="L94" s="499"/>
    </row>
    <row r="95" spans="1:12" s="320" customFormat="1" ht="25.5" hidden="1" x14ac:dyDescent="0.2">
      <c r="A95" s="321"/>
      <c r="B95" s="518"/>
      <c r="C95" s="519"/>
      <c r="D95" s="519"/>
      <c r="E95" s="520"/>
      <c r="F95" s="322" t="s">
        <v>182</v>
      </c>
      <c r="G95" s="323" t="s">
        <v>311</v>
      </c>
      <c r="H95" s="324" t="s">
        <v>312</v>
      </c>
      <c r="I95" s="323" t="s">
        <v>222</v>
      </c>
      <c r="J95" s="323" t="s">
        <v>223</v>
      </c>
      <c r="K95" s="323" t="s">
        <v>224</v>
      </c>
      <c r="L95" s="325" t="s">
        <v>41</v>
      </c>
    </row>
    <row r="96" spans="1:12" s="320" customFormat="1" ht="13.5" hidden="1" thickBot="1" x14ac:dyDescent="0.25">
      <c r="A96" s="326"/>
      <c r="B96" s="521"/>
      <c r="C96" s="522"/>
      <c r="D96" s="522"/>
      <c r="E96" s="523"/>
      <c r="F96" s="327" t="s">
        <v>42</v>
      </c>
      <c r="G96" s="328" t="s">
        <v>43</v>
      </c>
      <c r="H96" s="329" t="s">
        <v>44</v>
      </c>
      <c r="I96" s="330" t="s">
        <v>45</v>
      </c>
      <c r="J96" s="330" t="s">
        <v>46</v>
      </c>
      <c r="K96" s="330" t="s">
        <v>47</v>
      </c>
      <c r="L96" s="331" t="s">
        <v>48</v>
      </c>
    </row>
    <row r="97" spans="1:12" s="320" customFormat="1" hidden="1" x14ac:dyDescent="0.2">
      <c r="A97" s="326" t="s">
        <v>72</v>
      </c>
      <c r="B97" s="494" t="s">
        <v>73</v>
      </c>
      <c r="C97" s="495"/>
      <c r="D97" s="495"/>
      <c r="E97" s="496"/>
      <c r="F97" s="332"/>
      <c r="G97" s="333"/>
      <c r="H97" s="334"/>
      <c r="I97" s="335"/>
      <c r="J97" s="335"/>
      <c r="K97" s="335"/>
      <c r="L97" s="336"/>
    </row>
    <row r="98" spans="1:12" s="320" customFormat="1" hidden="1" x14ac:dyDescent="0.2">
      <c r="A98" s="337">
        <v>3</v>
      </c>
      <c r="B98" s="491" t="s">
        <v>314</v>
      </c>
      <c r="C98" s="492"/>
      <c r="D98" s="492"/>
      <c r="E98" s="493"/>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491" t="s">
        <v>315</v>
      </c>
      <c r="C99" s="492" t="s">
        <v>274</v>
      </c>
      <c r="D99" s="492"/>
      <c r="E99" s="493"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488" t="s">
        <v>77</v>
      </c>
      <c r="C100" s="489"/>
      <c r="D100" s="489"/>
      <c r="E100" s="490"/>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488" t="s">
        <v>78</v>
      </c>
      <c r="C101" s="489"/>
      <c r="D101" s="489"/>
      <c r="E101" s="490"/>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488" t="s">
        <v>79</v>
      </c>
      <c r="C102" s="489"/>
      <c r="D102" s="489"/>
      <c r="E102" s="490"/>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491" t="s">
        <v>337</v>
      </c>
      <c r="C103" s="492" t="s">
        <v>278</v>
      </c>
      <c r="D103" s="492"/>
      <c r="E103" s="493"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485" t="s">
        <v>81</v>
      </c>
      <c r="C104" s="486"/>
      <c r="D104" s="486"/>
      <c r="E104" s="487"/>
      <c r="F104" s="347"/>
      <c r="G104" s="348"/>
      <c r="H104" s="348"/>
      <c r="I104" s="349"/>
      <c r="J104" s="349"/>
      <c r="K104" s="349"/>
      <c r="L104" s="350"/>
    </row>
    <row r="105" spans="1:12" s="320" customFormat="1" hidden="1" x14ac:dyDescent="0.2">
      <c r="A105" s="351">
        <v>1</v>
      </c>
      <c r="B105" s="479" t="s">
        <v>76</v>
      </c>
      <c r="C105" s="480"/>
      <c r="D105" s="480"/>
      <c r="E105" s="481"/>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479" t="s">
        <v>77</v>
      </c>
      <c r="C106" s="480"/>
      <c r="D106" s="480"/>
      <c r="E106" s="481"/>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479" t="s">
        <v>82</v>
      </c>
      <c r="C107" s="480"/>
      <c r="D107" s="480"/>
      <c r="E107" s="481"/>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485" t="s">
        <v>264</v>
      </c>
      <c r="C108" s="486"/>
      <c r="D108" s="486"/>
      <c r="E108" s="487"/>
      <c r="F108" s="347"/>
      <c r="G108" s="348"/>
      <c r="H108" s="348"/>
      <c r="I108" s="349"/>
      <c r="J108" s="349"/>
      <c r="K108" s="349"/>
      <c r="L108" s="350"/>
    </row>
    <row r="109" spans="1:12" s="320" customFormat="1" hidden="1" x14ac:dyDescent="0.2">
      <c r="A109" s="351">
        <v>1</v>
      </c>
      <c r="B109" s="479" t="s">
        <v>76</v>
      </c>
      <c r="C109" s="480"/>
      <c r="D109" s="480"/>
      <c r="E109" s="481"/>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479" t="s">
        <v>195</v>
      </c>
      <c r="C110" s="480"/>
      <c r="D110" s="480"/>
      <c r="E110" s="481"/>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479" t="s">
        <v>84</v>
      </c>
      <c r="C111" s="480"/>
      <c r="D111" s="480"/>
      <c r="E111" s="481"/>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479" t="s">
        <v>85</v>
      </c>
      <c r="C112" s="480"/>
      <c r="D112" s="480"/>
      <c r="E112" s="481"/>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482" t="s">
        <v>86</v>
      </c>
      <c r="C113" s="483"/>
      <c r="D113" s="483"/>
      <c r="E113" s="484"/>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E20" sqref="E20"/>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קרן הביטוח והפנסיה של פועלי בנין ועבודות ציבוריות אגודה שיתופית בע"מ</v>
      </c>
    </row>
    <row r="3" spans="1:145" ht="15.75" x14ac:dyDescent="0.25">
      <c r="B3" s="181" t="str">
        <f>CONCATENATE(הוראות!Z13,הוראות!F13)</f>
        <v>הנתונים ביחידות בודדות לשנת 2022</v>
      </c>
    </row>
    <row r="4" spans="1:145" ht="12.75" customHeight="1" x14ac:dyDescent="0.2">
      <c r="B4" s="180" t="s">
        <v>244</v>
      </c>
      <c r="C4" s="416" t="s">
        <v>26</v>
      </c>
      <c r="D4" s="417"/>
      <c r="E4" s="417"/>
      <c r="F4" s="417"/>
      <c r="G4" s="417"/>
      <c r="H4" s="417"/>
      <c r="I4" s="418"/>
      <c r="J4" s="423" t="s">
        <v>27</v>
      </c>
      <c r="K4" s="424"/>
      <c r="L4" s="424"/>
      <c r="M4" s="424"/>
      <c r="N4" s="424"/>
      <c r="O4" s="424"/>
      <c r="P4" s="424"/>
      <c r="Q4" s="424"/>
      <c r="R4" s="424"/>
      <c r="S4" s="424"/>
      <c r="T4" s="424"/>
      <c r="U4" s="424"/>
      <c r="V4" s="424"/>
      <c r="W4" s="425"/>
      <c r="X4" s="423" t="s">
        <v>345</v>
      </c>
      <c r="Y4" s="424"/>
      <c r="Z4" s="424"/>
      <c r="AA4" s="424"/>
      <c r="AB4" s="424"/>
      <c r="AC4" s="424"/>
      <c r="AD4" s="424"/>
      <c r="AE4" s="424"/>
      <c r="AF4" s="424"/>
      <c r="AG4" s="424"/>
      <c r="AH4" s="424"/>
      <c r="AI4" s="424"/>
      <c r="AJ4" s="424"/>
      <c r="AK4" s="425"/>
      <c r="AL4" s="423" t="s">
        <v>346</v>
      </c>
      <c r="AM4" s="424"/>
      <c r="AN4" s="424"/>
      <c r="AO4" s="424"/>
      <c r="AP4" s="424"/>
      <c r="AQ4" s="424"/>
      <c r="AR4" s="424"/>
      <c r="AS4" s="424"/>
      <c r="AT4" s="424"/>
      <c r="AU4" s="424"/>
      <c r="AV4" s="424"/>
      <c r="AW4" s="424"/>
      <c r="AX4" s="424"/>
      <c r="AY4" s="425"/>
    </row>
    <row r="5" spans="1:145" ht="12.75" customHeight="1" x14ac:dyDescent="0.2">
      <c r="B5" s="157"/>
      <c r="C5" s="419"/>
      <c r="D5" s="420"/>
      <c r="E5" s="421"/>
      <c r="F5" s="421"/>
      <c r="G5" s="421"/>
      <c r="H5" s="421"/>
      <c r="I5" s="422"/>
      <c r="J5" s="426" t="s">
        <v>28</v>
      </c>
      <c r="K5" s="427"/>
      <c r="L5" s="427"/>
      <c r="M5" s="427"/>
      <c r="N5" s="427"/>
      <c r="O5" s="427"/>
      <c r="P5" s="428"/>
      <c r="Q5" s="426" t="s">
        <v>29</v>
      </c>
      <c r="R5" s="427"/>
      <c r="S5" s="427"/>
      <c r="T5" s="427"/>
      <c r="U5" s="427"/>
      <c r="V5" s="427"/>
      <c r="W5" s="428"/>
      <c r="X5" s="426" t="s">
        <v>30</v>
      </c>
      <c r="Y5" s="414"/>
      <c r="Z5" s="414"/>
      <c r="AA5" s="414"/>
      <c r="AB5" s="414"/>
      <c r="AC5" s="414"/>
      <c r="AD5" s="415"/>
      <c r="AE5" s="426" t="s">
        <v>31</v>
      </c>
      <c r="AF5" s="414"/>
      <c r="AG5" s="414"/>
      <c r="AH5" s="414"/>
      <c r="AI5" s="414"/>
      <c r="AJ5" s="414"/>
      <c r="AK5" s="415"/>
      <c r="AL5" s="426" t="s">
        <v>30</v>
      </c>
      <c r="AM5" s="414"/>
      <c r="AN5" s="414"/>
      <c r="AO5" s="414"/>
      <c r="AP5" s="414"/>
      <c r="AQ5" s="414"/>
      <c r="AR5" s="415"/>
      <c r="AS5" s="426" t="s">
        <v>31</v>
      </c>
      <c r="AT5" s="414"/>
      <c r="AU5" s="414"/>
      <c r="AV5" s="414"/>
      <c r="AW5" s="414"/>
      <c r="AX5" s="414"/>
      <c r="AY5" s="415"/>
    </row>
    <row r="6" spans="1:145" ht="12.75" customHeight="1" x14ac:dyDescent="0.2">
      <c r="A6" s="157"/>
      <c r="B6" s="157"/>
      <c r="C6" s="397" t="s">
        <v>32</v>
      </c>
      <c r="D6" s="258"/>
      <c r="E6" s="399" t="s">
        <v>33</v>
      </c>
      <c r="F6" s="399"/>
      <c r="G6" s="399"/>
      <c r="H6" s="399"/>
      <c r="I6" s="400"/>
      <c r="J6" s="397" t="str">
        <f>C6</f>
        <v>סה"כ מספר תביעות</v>
      </c>
      <c r="K6" s="414" t="s">
        <v>33</v>
      </c>
      <c r="L6" s="414"/>
      <c r="M6" s="414"/>
      <c r="N6" s="414"/>
      <c r="O6" s="414"/>
      <c r="P6" s="415"/>
      <c r="Q6" s="397" t="str">
        <f>C6</f>
        <v>סה"כ מספר תביעות</v>
      </c>
      <c r="R6" s="414" t="s">
        <v>33</v>
      </c>
      <c r="S6" s="414"/>
      <c r="T6" s="414"/>
      <c r="U6" s="414"/>
      <c r="V6" s="414"/>
      <c r="W6" s="415"/>
      <c r="X6" s="397" t="str">
        <f>C6</f>
        <v>סה"כ מספר תביעות</v>
      </c>
      <c r="Y6" s="414" t="s">
        <v>33</v>
      </c>
      <c r="Z6" s="414"/>
      <c r="AA6" s="414"/>
      <c r="AB6" s="414"/>
      <c r="AC6" s="414"/>
      <c r="AD6" s="415"/>
      <c r="AE6" s="397" t="str">
        <f>J6</f>
        <v>סה"כ מספר תביעות</v>
      </c>
      <c r="AF6" s="414" t="s">
        <v>33</v>
      </c>
      <c r="AG6" s="414"/>
      <c r="AH6" s="414"/>
      <c r="AI6" s="414"/>
      <c r="AJ6" s="414"/>
      <c r="AK6" s="415"/>
      <c r="AL6" s="397" t="str">
        <f>Q6</f>
        <v>סה"כ מספר תביעות</v>
      </c>
      <c r="AM6" s="414" t="s">
        <v>33</v>
      </c>
      <c r="AN6" s="414"/>
      <c r="AO6" s="414"/>
      <c r="AP6" s="414"/>
      <c r="AQ6" s="414"/>
      <c r="AR6" s="415"/>
      <c r="AS6" s="397" t="str">
        <f>X6</f>
        <v>סה"כ מספר תביעות</v>
      </c>
      <c r="AT6" s="414" t="s">
        <v>33</v>
      </c>
      <c r="AU6" s="414"/>
      <c r="AV6" s="414"/>
      <c r="AW6" s="414"/>
      <c r="AX6" s="414"/>
      <c r="AY6" s="415"/>
    </row>
    <row r="7" spans="1:145" ht="25.5" customHeight="1" x14ac:dyDescent="0.2">
      <c r="A7" s="157"/>
      <c r="B7" s="395" t="s">
        <v>34</v>
      </c>
      <c r="C7" s="398"/>
      <c r="D7" s="238" t="s">
        <v>318</v>
      </c>
      <c r="E7" s="47" t="s">
        <v>319</v>
      </c>
      <c r="F7" s="47" t="s">
        <v>36</v>
      </c>
      <c r="G7" s="47" t="s">
        <v>37</v>
      </c>
      <c r="H7" s="47" t="s">
        <v>38</v>
      </c>
      <c r="I7" s="158" t="s">
        <v>39</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row>
    <row r="8" spans="1:145" ht="12.75" customHeight="1" x14ac:dyDescent="0.2">
      <c r="A8" s="157"/>
      <c r="B8" s="39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1" t="s">
        <v>179</v>
      </c>
      <c r="C31" s="404" t="s">
        <v>26</v>
      </c>
      <c r="D31" s="405"/>
      <c r="E31" s="405"/>
      <c r="F31" s="405"/>
      <c r="G31" s="405"/>
      <c r="H31" s="405"/>
      <c r="I31" s="406"/>
      <c r="J31" s="410" t="s">
        <v>27</v>
      </c>
      <c r="K31" s="411"/>
      <c r="L31" s="412"/>
      <c r="M31" s="412"/>
      <c r="N31" s="412"/>
      <c r="O31" s="412"/>
      <c r="P31" s="412"/>
      <c r="Q31" s="412"/>
      <c r="R31" s="412"/>
      <c r="S31" s="412"/>
      <c r="T31" s="412"/>
      <c r="U31" s="412"/>
      <c r="V31" s="412"/>
      <c r="W31" s="413"/>
      <c r="X31" s="388" t="s">
        <v>317</v>
      </c>
      <c r="Y31" s="389"/>
      <c r="Z31" s="389"/>
      <c r="AA31" s="389"/>
      <c r="AB31" s="389"/>
      <c r="AC31" s="389"/>
      <c r="AD31" s="389"/>
      <c r="AE31" s="389"/>
      <c r="AF31" s="389"/>
      <c r="AG31" s="389"/>
      <c r="AH31" s="389"/>
      <c r="AI31" s="389"/>
      <c r="AJ31" s="389"/>
      <c r="AK31" s="390"/>
    </row>
    <row r="32" spans="1:51" ht="12.75" hidden="1" customHeight="1" x14ac:dyDescent="0.2">
      <c r="A32" s="184"/>
      <c r="B32" s="402"/>
      <c r="C32" s="407"/>
      <c r="D32" s="408"/>
      <c r="E32" s="408"/>
      <c r="F32" s="408"/>
      <c r="G32" s="408"/>
      <c r="H32" s="408"/>
      <c r="I32" s="409"/>
      <c r="J32" s="391" t="s">
        <v>180</v>
      </c>
      <c r="K32" s="392"/>
      <c r="L32" s="393"/>
      <c r="M32" s="393"/>
      <c r="N32" s="393"/>
      <c r="O32" s="393"/>
      <c r="P32" s="393"/>
      <c r="Q32" s="393" t="s">
        <v>181</v>
      </c>
      <c r="R32" s="393"/>
      <c r="S32" s="393"/>
      <c r="T32" s="393"/>
      <c r="U32" s="393"/>
      <c r="V32" s="393"/>
      <c r="W32" s="394"/>
      <c r="X32" s="391" t="s">
        <v>30</v>
      </c>
      <c r="Y32" s="392"/>
      <c r="Z32" s="393"/>
      <c r="AA32" s="393"/>
      <c r="AB32" s="393"/>
      <c r="AC32" s="393"/>
      <c r="AD32" s="393"/>
      <c r="AE32" s="393" t="s">
        <v>31</v>
      </c>
      <c r="AF32" s="393"/>
      <c r="AG32" s="393"/>
      <c r="AH32" s="393"/>
      <c r="AI32" s="393"/>
      <c r="AJ32" s="393"/>
      <c r="AK32" s="394"/>
      <c r="AL32" s="277"/>
      <c r="AM32" s="277"/>
      <c r="AN32" s="277"/>
      <c r="AO32" s="277"/>
      <c r="AP32" s="171"/>
    </row>
    <row r="33" spans="1:44" ht="25.5" hidden="1" customHeight="1" x14ac:dyDescent="0.2">
      <c r="A33" s="184"/>
      <c r="B33" s="402"/>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03"/>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קרן הביטוח והפנסיה של פועלי בנין ועבודות ציבוריות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1" t="s">
        <v>179</v>
      </c>
      <c r="C6" s="437"/>
      <c r="D6" s="438"/>
      <c r="E6" s="404" t="s">
        <v>26</v>
      </c>
      <c r="F6" s="405"/>
      <c r="G6" s="405"/>
      <c r="H6" s="405"/>
      <c r="I6" s="405"/>
      <c r="J6" s="405"/>
      <c r="K6" s="406"/>
      <c r="L6" s="410" t="s">
        <v>27</v>
      </c>
      <c r="M6" s="411"/>
      <c r="N6" s="412"/>
      <c r="O6" s="412"/>
      <c r="P6" s="412"/>
      <c r="Q6" s="412"/>
      <c r="R6" s="412"/>
      <c r="S6" s="412"/>
      <c r="T6" s="412"/>
      <c r="U6" s="412"/>
      <c r="V6" s="412"/>
      <c r="W6" s="412"/>
      <c r="X6" s="412"/>
      <c r="Y6" s="413"/>
      <c r="Z6" s="388" t="s">
        <v>317</v>
      </c>
      <c r="AA6" s="389"/>
      <c r="AB6" s="389"/>
      <c r="AC6" s="389"/>
      <c r="AD6" s="389"/>
      <c r="AE6" s="389"/>
      <c r="AF6" s="389"/>
      <c r="AG6" s="389"/>
      <c r="AH6" s="389"/>
      <c r="AI6" s="389"/>
      <c r="AJ6" s="389"/>
      <c r="AK6" s="389"/>
      <c r="AL6" s="389"/>
      <c r="AM6" s="390"/>
    </row>
    <row r="7" spans="1:46" ht="12.75" customHeight="1" x14ac:dyDescent="0.2">
      <c r="A7" s="184"/>
      <c r="B7" s="402"/>
      <c r="C7" s="439"/>
      <c r="D7" s="440"/>
      <c r="E7" s="407"/>
      <c r="F7" s="408"/>
      <c r="G7" s="408"/>
      <c r="H7" s="408"/>
      <c r="I7" s="408"/>
      <c r="J7" s="408"/>
      <c r="K7" s="409"/>
      <c r="L7" s="391" t="s">
        <v>180</v>
      </c>
      <c r="M7" s="392"/>
      <c r="N7" s="393"/>
      <c r="O7" s="393"/>
      <c r="P7" s="393"/>
      <c r="Q7" s="393"/>
      <c r="R7" s="393"/>
      <c r="S7" s="393" t="s">
        <v>181</v>
      </c>
      <c r="T7" s="393"/>
      <c r="U7" s="393"/>
      <c r="V7" s="393"/>
      <c r="W7" s="393"/>
      <c r="X7" s="393"/>
      <c r="Y7" s="394"/>
      <c r="Z7" s="391" t="s">
        <v>30</v>
      </c>
      <c r="AA7" s="392"/>
      <c r="AB7" s="393"/>
      <c r="AC7" s="393"/>
      <c r="AD7" s="393"/>
      <c r="AE7" s="393"/>
      <c r="AF7" s="393"/>
      <c r="AG7" s="393" t="s">
        <v>31</v>
      </c>
      <c r="AH7" s="393"/>
      <c r="AI7" s="393"/>
      <c r="AJ7" s="393"/>
      <c r="AK7" s="393"/>
      <c r="AL7" s="393"/>
      <c r="AM7" s="394"/>
      <c r="AN7" s="277"/>
      <c r="AO7" s="277"/>
      <c r="AP7" s="277"/>
      <c r="AQ7" s="277"/>
      <c r="AR7" s="171"/>
    </row>
    <row r="8" spans="1:46" ht="25.5" customHeight="1" x14ac:dyDescent="0.2">
      <c r="A8" s="184"/>
      <c r="B8" s="402"/>
      <c r="C8" s="439"/>
      <c r="D8" s="440"/>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03"/>
      <c r="C9" s="441"/>
      <c r="D9" s="442"/>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34" t="s">
        <v>316</v>
      </c>
      <c r="C11" s="435"/>
      <c r="D11" s="436"/>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34" t="s">
        <v>315</v>
      </c>
      <c r="C12" s="435"/>
      <c r="D12" s="436"/>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1"/>
      <c r="C27" s="431"/>
      <c r="D27" s="431"/>
      <c r="E27" s="261"/>
      <c r="F27" s="261"/>
      <c r="G27" s="261"/>
      <c r="H27" s="261"/>
      <c r="I27" s="261"/>
      <c r="J27" s="261"/>
      <c r="K27" s="261"/>
    </row>
    <row r="28" spans="1:44" x14ac:dyDescent="0.2">
      <c r="A28" s="261"/>
      <c r="B28" s="432"/>
      <c r="C28" s="432"/>
      <c r="D28" s="432"/>
      <c r="E28" s="275"/>
      <c r="F28" s="275"/>
      <c r="G28" s="275"/>
      <c r="H28" s="275"/>
      <c r="I28" s="275"/>
      <c r="J28" s="275"/>
      <c r="K28" s="275"/>
    </row>
    <row r="29" spans="1:44" x14ac:dyDescent="0.2">
      <c r="A29" s="260"/>
      <c r="B29" s="429"/>
      <c r="C29" s="429"/>
      <c r="D29" s="429"/>
      <c r="E29" s="286"/>
      <c r="F29" s="286"/>
      <c r="G29" s="286"/>
      <c r="H29" s="286"/>
      <c r="I29" s="286"/>
      <c r="J29" s="286"/>
      <c r="K29" s="286"/>
    </row>
    <row r="30" spans="1:44" x14ac:dyDescent="0.2">
      <c r="A30" s="275"/>
      <c r="B30" s="430"/>
      <c r="C30" s="433"/>
      <c r="D30" s="433"/>
      <c r="E30" s="287"/>
      <c r="F30" s="287"/>
      <c r="G30" s="287"/>
      <c r="H30" s="287"/>
      <c r="I30" s="287"/>
      <c r="J30" s="287"/>
      <c r="K30" s="287"/>
    </row>
    <row r="31" spans="1:44" x14ac:dyDescent="0.2">
      <c r="A31" s="275"/>
      <c r="B31" s="430"/>
      <c r="C31" s="430"/>
      <c r="D31" s="430"/>
      <c r="E31" s="289"/>
      <c r="F31" s="289"/>
      <c r="G31" s="289"/>
      <c r="H31" s="289"/>
      <c r="I31" s="289"/>
      <c r="J31" s="289"/>
      <c r="K31" s="289"/>
    </row>
    <row r="32" spans="1:44" x14ac:dyDescent="0.2">
      <c r="A32" s="275"/>
      <c r="B32" s="430"/>
      <c r="C32" s="430"/>
      <c r="D32" s="430"/>
      <c r="E32" s="289"/>
      <c r="F32" s="289"/>
      <c r="G32" s="289"/>
      <c r="H32" s="289"/>
      <c r="I32" s="289"/>
      <c r="J32" s="289"/>
      <c r="K32" s="289"/>
    </row>
    <row r="33" spans="1:11" x14ac:dyDescent="0.2">
      <c r="A33" s="276"/>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5"/>
      <c r="B35" s="429"/>
      <c r="C35" s="429"/>
      <c r="D35" s="429"/>
      <c r="E35" s="286"/>
      <c r="F35" s="286"/>
      <c r="G35" s="286"/>
      <c r="H35" s="286"/>
      <c r="I35" s="286"/>
      <c r="J35" s="286"/>
      <c r="K35" s="286"/>
    </row>
    <row r="36" spans="1:11" x14ac:dyDescent="0.2">
      <c r="A36" s="276"/>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c r="B39" s="429"/>
      <c r="C39" s="429"/>
      <c r="D39" s="429"/>
      <c r="E39" s="286"/>
      <c r="F39" s="286"/>
      <c r="G39" s="286"/>
      <c r="H39" s="286"/>
      <c r="I39" s="286"/>
      <c r="J39" s="286"/>
      <c r="K39" s="286"/>
    </row>
    <row r="40" spans="1:11" x14ac:dyDescent="0.2">
      <c r="A40" s="275"/>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קרן הביטוח והפנסיה של פועלי בנין ועבודות ציבוריות אגודה שיתופית בע"מ</v>
      </c>
    </row>
    <row r="3" spans="1:121" ht="15.75" x14ac:dyDescent="0.25">
      <c r="B3" s="223" t="str">
        <f>CONCATENATE(הוראות!Z13,הוראות!F13)</f>
        <v>הנתונים ביחידות בודדות לשנת 2022</v>
      </c>
    </row>
    <row r="4" spans="1:121" ht="12.75" customHeight="1" x14ac:dyDescent="0.2">
      <c r="B4" s="180" t="s">
        <v>244</v>
      </c>
      <c r="C4" s="423" t="s">
        <v>87</v>
      </c>
      <c r="D4" s="424"/>
      <c r="E4" s="424"/>
      <c r="F4" s="424"/>
      <c r="G4" s="424"/>
      <c r="H4" s="424"/>
      <c r="I4" s="424"/>
      <c r="J4" s="424"/>
      <c r="K4" s="424"/>
      <c r="L4" s="424"/>
      <c r="M4" s="424"/>
      <c r="N4" s="424"/>
      <c r="O4" s="424"/>
      <c r="P4" s="425"/>
      <c r="Q4" s="423" t="s">
        <v>88</v>
      </c>
      <c r="R4" s="424"/>
      <c r="S4" s="424"/>
      <c r="T4" s="424"/>
      <c r="U4" s="424"/>
      <c r="V4" s="424"/>
      <c r="W4" s="424"/>
      <c r="X4" s="424"/>
      <c r="Y4" s="424"/>
      <c r="Z4" s="424"/>
      <c r="AA4" s="424"/>
      <c r="AB4" s="424"/>
      <c r="AC4" s="424"/>
      <c r="AD4" s="425"/>
      <c r="AE4" s="423" t="s">
        <v>89</v>
      </c>
      <c r="AF4" s="424"/>
      <c r="AG4" s="424"/>
      <c r="AH4" s="424"/>
      <c r="AI4" s="424"/>
      <c r="AJ4" s="424"/>
      <c r="AK4" s="424"/>
      <c r="AL4" s="424"/>
      <c r="AM4" s="424"/>
      <c r="AN4" s="424"/>
      <c r="AO4" s="424"/>
      <c r="AP4" s="424"/>
      <c r="AQ4" s="424"/>
      <c r="AR4" s="425"/>
      <c r="AS4" s="423" t="s">
        <v>90</v>
      </c>
      <c r="AT4" s="424"/>
      <c r="AU4" s="424"/>
      <c r="AV4" s="424"/>
      <c r="AW4" s="424"/>
      <c r="AX4" s="424"/>
      <c r="AY4" s="424"/>
      <c r="AZ4" s="424"/>
      <c r="BA4" s="424"/>
      <c r="BB4" s="424"/>
      <c r="BC4" s="424"/>
      <c r="BD4" s="424"/>
      <c r="BE4" s="424"/>
      <c r="BF4" s="425"/>
      <c r="BG4" s="416" t="s">
        <v>91</v>
      </c>
      <c r="BH4" s="417"/>
      <c r="BI4" s="417"/>
      <c r="BJ4" s="417"/>
      <c r="BK4" s="417"/>
      <c r="BL4" s="417"/>
      <c r="BM4" s="418"/>
      <c r="BN4" s="423" t="s">
        <v>92</v>
      </c>
      <c r="BO4" s="424"/>
      <c r="BP4" s="424"/>
      <c r="BQ4" s="424"/>
      <c r="BR4" s="424"/>
      <c r="BS4" s="424"/>
      <c r="BT4" s="424"/>
      <c r="BU4" s="424"/>
      <c r="BV4" s="424"/>
      <c r="BW4" s="424"/>
      <c r="BX4" s="424"/>
      <c r="BY4" s="424"/>
      <c r="BZ4" s="424"/>
      <c r="CA4" s="425"/>
      <c r="CB4" s="423" t="s">
        <v>93</v>
      </c>
      <c r="CC4" s="424"/>
      <c r="CD4" s="424"/>
      <c r="CE4" s="424"/>
      <c r="CF4" s="424"/>
      <c r="CG4" s="424"/>
      <c r="CH4" s="424"/>
      <c r="CI4" s="424"/>
      <c r="CJ4" s="424"/>
      <c r="CK4" s="424"/>
      <c r="CL4" s="424"/>
      <c r="CM4" s="424"/>
      <c r="CN4" s="424"/>
      <c r="CO4" s="425"/>
      <c r="CP4" s="423" t="s">
        <v>94</v>
      </c>
      <c r="CQ4" s="424"/>
      <c r="CR4" s="424"/>
      <c r="CS4" s="424"/>
      <c r="CT4" s="424"/>
      <c r="CU4" s="424"/>
      <c r="CV4" s="424"/>
      <c r="CW4" s="424"/>
      <c r="CX4" s="424"/>
      <c r="CY4" s="424"/>
      <c r="CZ4" s="424"/>
      <c r="DA4" s="424"/>
      <c r="DB4" s="424"/>
      <c r="DC4" s="425"/>
      <c r="DD4" s="416" t="s">
        <v>95</v>
      </c>
      <c r="DE4" s="417"/>
      <c r="DF4" s="417"/>
      <c r="DG4" s="417"/>
      <c r="DH4" s="417"/>
      <c r="DI4" s="417"/>
      <c r="DJ4" s="417"/>
      <c r="DK4" s="417"/>
      <c r="DL4" s="417"/>
      <c r="DM4" s="417"/>
      <c r="DN4" s="417"/>
      <c r="DO4" s="417"/>
      <c r="DP4" s="417"/>
      <c r="DQ4" s="418"/>
    </row>
    <row r="5" spans="1:121" ht="12.75" customHeight="1" x14ac:dyDescent="0.2">
      <c r="B5" s="224"/>
      <c r="C5" s="426" t="s">
        <v>96</v>
      </c>
      <c r="D5" s="427"/>
      <c r="E5" s="427"/>
      <c r="F5" s="427"/>
      <c r="G5" s="427"/>
      <c r="H5" s="427"/>
      <c r="I5" s="428"/>
      <c r="J5" s="426" t="s">
        <v>97</v>
      </c>
      <c r="K5" s="427"/>
      <c r="L5" s="427"/>
      <c r="M5" s="427"/>
      <c r="N5" s="427"/>
      <c r="O5" s="427"/>
      <c r="P5" s="428"/>
      <c r="Q5" s="426" t="s">
        <v>96</v>
      </c>
      <c r="R5" s="427"/>
      <c r="S5" s="427"/>
      <c r="T5" s="427"/>
      <c r="U5" s="427"/>
      <c r="V5" s="427"/>
      <c r="W5" s="428"/>
      <c r="X5" s="426" t="s">
        <v>97</v>
      </c>
      <c r="Y5" s="427"/>
      <c r="Z5" s="427"/>
      <c r="AA5" s="427"/>
      <c r="AB5" s="427"/>
      <c r="AC5" s="427"/>
      <c r="AD5" s="428"/>
      <c r="AE5" s="426" t="s">
        <v>96</v>
      </c>
      <c r="AF5" s="427"/>
      <c r="AG5" s="427"/>
      <c r="AH5" s="427"/>
      <c r="AI5" s="427"/>
      <c r="AJ5" s="427"/>
      <c r="AK5" s="428"/>
      <c r="AL5" s="426" t="s">
        <v>97</v>
      </c>
      <c r="AM5" s="427"/>
      <c r="AN5" s="427"/>
      <c r="AO5" s="427"/>
      <c r="AP5" s="427"/>
      <c r="AQ5" s="427"/>
      <c r="AR5" s="428"/>
      <c r="AS5" s="426" t="s">
        <v>96</v>
      </c>
      <c r="AT5" s="427"/>
      <c r="AU5" s="427"/>
      <c r="AV5" s="427"/>
      <c r="AW5" s="427"/>
      <c r="AX5" s="427"/>
      <c r="AY5" s="428"/>
      <c r="AZ5" s="426" t="s">
        <v>97</v>
      </c>
      <c r="BA5" s="427"/>
      <c r="BB5" s="427"/>
      <c r="BC5" s="427"/>
      <c r="BD5" s="427"/>
      <c r="BE5" s="427"/>
      <c r="BF5" s="428"/>
      <c r="BG5" s="419"/>
      <c r="BH5" s="421"/>
      <c r="BI5" s="421"/>
      <c r="BJ5" s="421"/>
      <c r="BK5" s="421"/>
      <c r="BL5" s="421"/>
      <c r="BM5" s="422"/>
      <c r="BN5" s="426" t="s">
        <v>96</v>
      </c>
      <c r="BO5" s="427"/>
      <c r="BP5" s="427"/>
      <c r="BQ5" s="427"/>
      <c r="BR5" s="427"/>
      <c r="BS5" s="427"/>
      <c r="BT5" s="428"/>
      <c r="BU5" s="426" t="s">
        <v>97</v>
      </c>
      <c r="BV5" s="427"/>
      <c r="BW5" s="427"/>
      <c r="BX5" s="427"/>
      <c r="BY5" s="427"/>
      <c r="BZ5" s="427"/>
      <c r="CA5" s="428"/>
      <c r="CB5" s="426" t="s">
        <v>96</v>
      </c>
      <c r="CC5" s="427"/>
      <c r="CD5" s="427"/>
      <c r="CE5" s="427"/>
      <c r="CF5" s="427"/>
      <c r="CG5" s="427"/>
      <c r="CH5" s="428"/>
      <c r="CI5" s="426" t="s">
        <v>97</v>
      </c>
      <c r="CJ5" s="427"/>
      <c r="CK5" s="427"/>
      <c r="CL5" s="427"/>
      <c r="CM5" s="427"/>
      <c r="CN5" s="427"/>
      <c r="CO5" s="428"/>
      <c r="CP5" s="426" t="s">
        <v>96</v>
      </c>
      <c r="CQ5" s="427"/>
      <c r="CR5" s="427"/>
      <c r="CS5" s="427"/>
      <c r="CT5" s="427"/>
      <c r="CU5" s="427"/>
      <c r="CV5" s="428"/>
      <c r="CW5" s="426" t="s">
        <v>97</v>
      </c>
      <c r="CX5" s="427"/>
      <c r="CY5" s="427"/>
      <c r="CZ5" s="427"/>
      <c r="DA5" s="427"/>
      <c r="DB5" s="427"/>
      <c r="DC5" s="428"/>
      <c r="DD5" s="426" t="s">
        <v>96</v>
      </c>
      <c r="DE5" s="427"/>
      <c r="DF5" s="427"/>
      <c r="DG5" s="427"/>
      <c r="DH5" s="427"/>
      <c r="DI5" s="427"/>
      <c r="DJ5" s="428"/>
      <c r="DK5" s="426" t="s">
        <v>97</v>
      </c>
      <c r="DL5" s="427"/>
      <c r="DM5" s="427"/>
      <c r="DN5" s="427"/>
      <c r="DO5" s="427"/>
      <c r="DP5" s="427"/>
      <c r="DQ5" s="428"/>
    </row>
    <row r="6" spans="1:121" ht="12.75" customHeight="1" x14ac:dyDescent="0.2">
      <c r="A6" s="157"/>
      <c r="B6" s="224"/>
      <c r="C6" s="449" t="s">
        <v>32</v>
      </c>
      <c r="D6" s="414" t="s">
        <v>33</v>
      </c>
      <c r="E6" s="414"/>
      <c r="F6" s="414"/>
      <c r="G6" s="414"/>
      <c r="H6" s="414"/>
      <c r="I6" s="415"/>
      <c r="J6" s="449" t="str">
        <f>C6</f>
        <v>סה"כ מספר תביעות</v>
      </c>
      <c r="K6" s="414" t="s">
        <v>33</v>
      </c>
      <c r="L6" s="414"/>
      <c r="M6" s="414"/>
      <c r="N6" s="414"/>
      <c r="O6" s="414"/>
      <c r="P6" s="415"/>
      <c r="Q6" s="449" t="str">
        <f>J6</f>
        <v>סה"כ מספר תביעות</v>
      </c>
      <c r="R6" s="414" t="s">
        <v>33</v>
      </c>
      <c r="S6" s="414"/>
      <c r="T6" s="414"/>
      <c r="U6" s="414"/>
      <c r="V6" s="414"/>
      <c r="W6" s="415"/>
      <c r="X6" s="449" t="str">
        <f>Q6</f>
        <v>סה"כ מספר תביעות</v>
      </c>
      <c r="Y6" s="414" t="s">
        <v>33</v>
      </c>
      <c r="Z6" s="414"/>
      <c r="AA6" s="414"/>
      <c r="AB6" s="414"/>
      <c r="AC6" s="414"/>
      <c r="AD6" s="415"/>
      <c r="AE6" s="449" t="str">
        <f>X6</f>
        <v>סה"כ מספר תביעות</v>
      </c>
      <c r="AF6" s="414" t="s">
        <v>33</v>
      </c>
      <c r="AG6" s="414"/>
      <c r="AH6" s="414"/>
      <c r="AI6" s="414"/>
      <c r="AJ6" s="414"/>
      <c r="AK6" s="415"/>
      <c r="AL6" s="449" t="str">
        <f>AE6</f>
        <v>סה"כ מספר תביעות</v>
      </c>
      <c r="AM6" s="414" t="s">
        <v>33</v>
      </c>
      <c r="AN6" s="414"/>
      <c r="AO6" s="414"/>
      <c r="AP6" s="414"/>
      <c r="AQ6" s="414"/>
      <c r="AR6" s="415"/>
      <c r="AS6" s="449" t="str">
        <f>AL6</f>
        <v>סה"כ מספר תביעות</v>
      </c>
      <c r="AT6" s="414" t="s">
        <v>33</v>
      </c>
      <c r="AU6" s="414"/>
      <c r="AV6" s="414"/>
      <c r="AW6" s="414"/>
      <c r="AX6" s="414"/>
      <c r="AY6" s="415"/>
      <c r="AZ6" s="449" t="str">
        <f>AS6</f>
        <v>סה"כ מספר תביעות</v>
      </c>
      <c r="BA6" s="414" t="s">
        <v>33</v>
      </c>
      <c r="BB6" s="414"/>
      <c r="BC6" s="414"/>
      <c r="BD6" s="414"/>
      <c r="BE6" s="414"/>
      <c r="BF6" s="415"/>
      <c r="BG6" s="449" t="str">
        <f>AZ6</f>
        <v>סה"כ מספר תביעות</v>
      </c>
      <c r="BH6" s="414" t="s">
        <v>33</v>
      </c>
      <c r="BI6" s="414"/>
      <c r="BJ6" s="414"/>
      <c r="BK6" s="414"/>
      <c r="BL6" s="414"/>
      <c r="BM6" s="415"/>
      <c r="BN6" s="449" t="str">
        <f>AZ6</f>
        <v>סה"כ מספר תביעות</v>
      </c>
      <c r="BO6" s="414" t="s">
        <v>33</v>
      </c>
      <c r="BP6" s="414"/>
      <c r="BQ6" s="414"/>
      <c r="BR6" s="414"/>
      <c r="BS6" s="414"/>
      <c r="BT6" s="415"/>
      <c r="BU6" s="449" t="str">
        <f>BG6</f>
        <v>סה"כ מספר תביעות</v>
      </c>
      <c r="BV6" s="414" t="s">
        <v>33</v>
      </c>
      <c r="BW6" s="414"/>
      <c r="BX6" s="414"/>
      <c r="BY6" s="414"/>
      <c r="BZ6" s="414"/>
      <c r="CA6" s="415"/>
      <c r="CB6" s="449" t="str">
        <f>BN6</f>
        <v>סה"כ מספר תביעות</v>
      </c>
      <c r="CC6" s="414" t="s">
        <v>33</v>
      </c>
      <c r="CD6" s="414"/>
      <c r="CE6" s="414"/>
      <c r="CF6" s="414"/>
      <c r="CG6" s="414"/>
      <c r="CH6" s="415"/>
      <c r="CI6" s="449" t="str">
        <f>BU6</f>
        <v>סה"כ מספר תביעות</v>
      </c>
      <c r="CJ6" s="414" t="s">
        <v>33</v>
      </c>
      <c r="CK6" s="414"/>
      <c r="CL6" s="414"/>
      <c r="CM6" s="414"/>
      <c r="CN6" s="414"/>
      <c r="CO6" s="415"/>
      <c r="CP6" s="449" t="str">
        <f>CB6</f>
        <v>סה"כ מספר תביעות</v>
      </c>
      <c r="CQ6" s="414" t="s">
        <v>33</v>
      </c>
      <c r="CR6" s="414"/>
      <c r="CS6" s="414"/>
      <c r="CT6" s="414"/>
      <c r="CU6" s="414"/>
      <c r="CV6" s="415"/>
      <c r="CW6" s="449" t="str">
        <f>CI6</f>
        <v>סה"כ מספר תביעות</v>
      </c>
      <c r="CX6" s="414" t="s">
        <v>33</v>
      </c>
      <c r="CY6" s="414"/>
      <c r="CZ6" s="414"/>
      <c r="DA6" s="414"/>
      <c r="DB6" s="414"/>
      <c r="DC6" s="415"/>
      <c r="DD6" s="449" t="str">
        <f>CP6</f>
        <v>סה"כ מספר תביעות</v>
      </c>
      <c r="DE6" s="414" t="s">
        <v>33</v>
      </c>
      <c r="DF6" s="414"/>
      <c r="DG6" s="414"/>
      <c r="DH6" s="414"/>
      <c r="DI6" s="414"/>
      <c r="DJ6" s="415"/>
      <c r="DK6" s="449" t="str">
        <f>CW6</f>
        <v>סה"כ מספר תביעות</v>
      </c>
      <c r="DL6" s="414" t="s">
        <v>33</v>
      </c>
      <c r="DM6" s="414"/>
      <c r="DN6" s="414"/>
      <c r="DO6" s="414"/>
      <c r="DP6" s="414"/>
      <c r="DQ6" s="415"/>
    </row>
    <row r="7" spans="1:121"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c r="AZ7" s="398"/>
      <c r="BA7" s="238" t="s">
        <v>311</v>
      </c>
      <c r="BB7" s="47" t="s">
        <v>312</v>
      </c>
      <c r="BC7" s="47" t="s">
        <v>222</v>
      </c>
      <c r="BD7" s="47" t="s">
        <v>223</v>
      </c>
      <c r="BE7" s="47" t="s">
        <v>224</v>
      </c>
      <c r="BF7" s="158" t="s">
        <v>41</v>
      </c>
      <c r="BG7" s="398"/>
      <c r="BH7" s="238" t="s">
        <v>311</v>
      </c>
      <c r="BI7" s="47" t="s">
        <v>312</v>
      </c>
      <c r="BJ7" s="47" t="s">
        <v>222</v>
      </c>
      <c r="BK7" s="47" t="s">
        <v>223</v>
      </c>
      <c r="BL7" s="47" t="s">
        <v>224</v>
      </c>
      <c r="BM7" s="158" t="s">
        <v>41</v>
      </c>
      <c r="BN7" s="398"/>
      <c r="BO7" s="238" t="s">
        <v>311</v>
      </c>
      <c r="BP7" s="47" t="s">
        <v>312</v>
      </c>
      <c r="BQ7" s="47" t="s">
        <v>222</v>
      </c>
      <c r="BR7" s="47" t="s">
        <v>223</v>
      </c>
      <c r="BS7" s="47" t="s">
        <v>224</v>
      </c>
      <c r="BT7" s="158" t="s">
        <v>41</v>
      </c>
      <c r="BU7" s="398"/>
      <c r="BV7" s="238" t="s">
        <v>311</v>
      </c>
      <c r="BW7" s="47" t="s">
        <v>312</v>
      </c>
      <c r="BX7" s="47" t="s">
        <v>222</v>
      </c>
      <c r="BY7" s="47" t="s">
        <v>223</v>
      </c>
      <c r="BZ7" s="47" t="s">
        <v>224</v>
      </c>
      <c r="CA7" s="158" t="s">
        <v>41</v>
      </c>
      <c r="CB7" s="398"/>
      <c r="CC7" s="238" t="s">
        <v>311</v>
      </c>
      <c r="CD7" s="47" t="s">
        <v>312</v>
      </c>
      <c r="CE7" s="47" t="s">
        <v>222</v>
      </c>
      <c r="CF7" s="47" t="s">
        <v>223</v>
      </c>
      <c r="CG7" s="47" t="s">
        <v>224</v>
      </c>
      <c r="CH7" s="158" t="s">
        <v>41</v>
      </c>
      <c r="CI7" s="398"/>
      <c r="CJ7" s="238" t="s">
        <v>311</v>
      </c>
      <c r="CK7" s="47" t="s">
        <v>312</v>
      </c>
      <c r="CL7" s="47" t="s">
        <v>222</v>
      </c>
      <c r="CM7" s="47" t="s">
        <v>223</v>
      </c>
      <c r="CN7" s="47" t="s">
        <v>224</v>
      </c>
      <c r="CO7" s="158" t="s">
        <v>41</v>
      </c>
      <c r="CP7" s="398"/>
      <c r="CQ7" s="238" t="s">
        <v>311</v>
      </c>
      <c r="CR7" s="47" t="s">
        <v>312</v>
      </c>
      <c r="CS7" s="47" t="s">
        <v>222</v>
      </c>
      <c r="CT7" s="47" t="s">
        <v>223</v>
      </c>
      <c r="CU7" s="47" t="s">
        <v>224</v>
      </c>
      <c r="CV7" s="158" t="s">
        <v>41</v>
      </c>
      <c r="CW7" s="398"/>
      <c r="CX7" s="238" t="s">
        <v>311</v>
      </c>
      <c r="CY7" s="47" t="s">
        <v>312</v>
      </c>
      <c r="CZ7" s="47" t="s">
        <v>222</v>
      </c>
      <c r="DA7" s="47" t="s">
        <v>223</v>
      </c>
      <c r="DB7" s="47" t="s">
        <v>224</v>
      </c>
      <c r="DC7" s="158" t="s">
        <v>41</v>
      </c>
      <c r="DD7" s="398"/>
      <c r="DE7" s="238" t="s">
        <v>311</v>
      </c>
      <c r="DF7" s="47" t="s">
        <v>312</v>
      </c>
      <c r="DG7" s="47" t="s">
        <v>222</v>
      </c>
      <c r="DH7" s="47" t="s">
        <v>223</v>
      </c>
      <c r="DI7" s="47" t="s">
        <v>224</v>
      </c>
      <c r="DJ7" s="158" t="s">
        <v>41</v>
      </c>
      <c r="DK7" s="398"/>
      <c r="DL7" s="238" t="s">
        <v>311</v>
      </c>
      <c r="DM7" s="47" t="s">
        <v>312</v>
      </c>
      <c r="DN7" s="47" t="s">
        <v>222</v>
      </c>
      <c r="DO7" s="47" t="s">
        <v>223</v>
      </c>
      <c r="DP7" s="47" t="s">
        <v>224</v>
      </c>
      <c r="DQ7" s="158" t="s">
        <v>41</v>
      </c>
    </row>
    <row r="8" spans="1:12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3" t="s">
        <v>179</v>
      </c>
      <c r="C31" s="446" t="s">
        <v>87</v>
      </c>
      <c r="D31" s="447"/>
      <c r="E31" s="447"/>
      <c r="F31" s="447"/>
      <c r="G31" s="447"/>
      <c r="H31" s="447"/>
      <c r="I31" s="448"/>
      <c r="J31" s="446" t="s">
        <v>88</v>
      </c>
      <c r="K31" s="447"/>
      <c r="L31" s="447"/>
      <c r="M31" s="447"/>
      <c r="N31" s="447"/>
      <c r="O31" s="447"/>
      <c r="P31" s="448"/>
      <c r="Q31" s="446" t="s">
        <v>89</v>
      </c>
      <c r="R31" s="447"/>
      <c r="S31" s="447"/>
      <c r="T31" s="447"/>
      <c r="U31" s="447"/>
      <c r="V31" s="447"/>
      <c r="W31" s="448"/>
      <c r="X31" s="446" t="s">
        <v>90</v>
      </c>
      <c r="Y31" s="447"/>
      <c r="Z31" s="447"/>
      <c r="AA31" s="447"/>
      <c r="AB31" s="447"/>
      <c r="AC31" s="447"/>
      <c r="AD31" s="448"/>
      <c r="AE31" s="446" t="s">
        <v>91</v>
      </c>
      <c r="AF31" s="447"/>
      <c r="AG31" s="447"/>
      <c r="AH31" s="447"/>
      <c r="AI31" s="447"/>
      <c r="AJ31" s="447"/>
      <c r="AK31" s="448"/>
      <c r="AL31" s="446" t="s">
        <v>92</v>
      </c>
      <c r="AM31" s="447"/>
      <c r="AN31" s="447"/>
      <c r="AO31" s="447"/>
      <c r="AP31" s="447"/>
      <c r="AQ31" s="447"/>
      <c r="AR31" s="448"/>
      <c r="AS31" s="446" t="s">
        <v>93</v>
      </c>
      <c r="AT31" s="447"/>
      <c r="AU31" s="447"/>
      <c r="AV31" s="447"/>
      <c r="AW31" s="447"/>
      <c r="AX31" s="447"/>
      <c r="AY31" s="448"/>
      <c r="AZ31" s="446" t="s">
        <v>94</v>
      </c>
      <c r="BA31" s="447"/>
      <c r="BB31" s="447"/>
      <c r="BC31" s="447"/>
      <c r="BD31" s="447"/>
      <c r="BE31" s="447"/>
      <c r="BF31" s="448"/>
      <c r="BG31" s="446" t="s">
        <v>95</v>
      </c>
      <c r="BH31" s="447"/>
      <c r="BI31" s="447"/>
      <c r="BJ31" s="447"/>
      <c r="BK31" s="447"/>
      <c r="BL31" s="447"/>
      <c r="BM31" s="448"/>
      <c r="BN31" s="277"/>
      <c r="BO31" s="277"/>
      <c r="BP31" s="277"/>
      <c r="BQ31" s="277"/>
      <c r="BR31" s="277"/>
      <c r="BS31" s="171"/>
    </row>
    <row r="32" spans="1:121"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5"/>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קרן הביטוח והפנסיה של פועלי בנין ועבודות ציבוריות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3" t="s">
        <v>179</v>
      </c>
      <c r="C6" s="437"/>
      <c r="D6" s="438"/>
      <c r="E6" s="446" t="s">
        <v>87</v>
      </c>
      <c r="F6" s="447"/>
      <c r="G6" s="447"/>
      <c r="H6" s="447"/>
      <c r="I6" s="447"/>
      <c r="J6" s="447"/>
      <c r="K6" s="448"/>
      <c r="L6" s="446" t="s">
        <v>88</v>
      </c>
      <c r="M6" s="447"/>
      <c r="N6" s="447"/>
      <c r="O6" s="447"/>
      <c r="P6" s="447"/>
      <c r="Q6" s="447"/>
      <c r="R6" s="448"/>
      <c r="S6" s="446" t="s">
        <v>89</v>
      </c>
      <c r="T6" s="447"/>
      <c r="U6" s="447"/>
      <c r="V6" s="447"/>
      <c r="W6" s="447"/>
      <c r="X6" s="447"/>
      <c r="Y6" s="448"/>
      <c r="Z6" s="446" t="s">
        <v>90</v>
      </c>
      <c r="AA6" s="447"/>
      <c r="AB6" s="447"/>
      <c r="AC6" s="447"/>
      <c r="AD6" s="447"/>
      <c r="AE6" s="447"/>
      <c r="AF6" s="448"/>
      <c r="AG6" s="446" t="s">
        <v>91</v>
      </c>
      <c r="AH6" s="447"/>
      <c r="AI6" s="447"/>
      <c r="AJ6" s="447"/>
      <c r="AK6" s="447"/>
      <c r="AL6" s="447"/>
      <c r="AM6" s="448"/>
      <c r="AN6" s="446" t="s">
        <v>92</v>
      </c>
      <c r="AO6" s="447"/>
      <c r="AP6" s="447"/>
      <c r="AQ6" s="447"/>
      <c r="AR6" s="447"/>
      <c r="AS6" s="447"/>
      <c r="AT6" s="448"/>
      <c r="AU6" s="446" t="s">
        <v>93</v>
      </c>
      <c r="AV6" s="447"/>
      <c r="AW6" s="447"/>
      <c r="AX6" s="447"/>
      <c r="AY6" s="447"/>
      <c r="AZ6" s="447"/>
      <c r="BA6" s="448"/>
      <c r="BB6" s="446" t="s">
        <v>94</v>
      </c>
      <c r="BC6" s="447"/>
      <c r="BD6" s="447"/>
      <c r="BE6" s="447"/>
      <c r="BF6" s="447"/>
      <c r="BG6" s="447"/>
      <c r="BH6" s="448"/>
      <c r="BI6" s="446" t="s">
        <v>95</v>
      </c>
      <c r="BJ6" s="447"/>
      <c r="BK6" s="447"/>
      <c r="BL6" s="447"/>
      <c r="BM6" s="447"/>
      <c r="BN6" s="447"/>
      <c r="BO6" s="448"/>
      <c r="BP6" s="277"/>
      <c r="BQ6" s="277"/>
      <c r="BR6" s="277"/>
      <c r="BS6" s="277"/>
      <c r="BT6" s="277"/>
      <c r="BU6" s="171"/>
    </row>
    <row r="7" spans="1:77" ht="25.5" customHeight="1" x14ac:dyDescent="0.2">
      <c r="A7" s="268"/>
      <c r="B7" s="444"/>
      <c r="C7" s="439"/>
      <c r="D7" s="440"/>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5"/>
      <c r="C8" s="441"/>
      <c r="D8" s="442"/>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34" t="s">
        <v>316</v>
      </c>
      <c r="C10" s="435"/>
      <c r="D10" s="436"/>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34" t="s">
        <v>315</v>
      </c>
      <c r="C11" s="435"/>
      <c r="D11" s="436"/>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1"/>
      <c r="C26" s="431"/>
      <c r="D26" s="431"/>
      <c r="E26" s="261"/>
      <c r="F26" s="261"/>
      <c r="G26" s="261"/>
      <c r="H26" s="261"/>
      <c r="I26" s="261"/>
      <c r="J26" s="261"/>
      <c r="K26" s="261"/>
    </row>
    <row r="27" spans="1:73" x14ac:dyDescent="0.2">
      <c r="A27" s="261"/>
      <c r="B27" s="432"/>
      <c r="C27" s="432"/>
      <c r="D27" s="432"/>
      <c r="E27" s="275"/>
      <c r="F27" s="275"/>
      <c r="G27" s="275"/>
      <c r="H27" s="275"/>
      <c r="I27" s="275"/>
      <c r="J27" s="275"/>
      <c r="K27" s="275"/>
    </row>
    <row r="28" spans="1:73" x14ac:dyDescent="0.2">
      <c r="A28" s="260"/>
      <c r="B28" s="429"/>
      <c r="C28" s="429"/>
      <c r="D28" s="429"/>
      <c r="E28" s="286"/>
      <c r="F28" s="286"/>
      <c r="G28" s="286"/>
      <c r="H28" s="286"/>
      <c r="I28" s="286"/>
      <c r="J28" s="286"/>
      <c r="K28" s="286"/>
    </row>
    <row r="29" spans="1:73" x14ac:dyDescent="0.2">
      <c r="A29" s="275"/>
      <c r="B29" s="430"/>
      <c r="C29" s="433"/>
      <c r="D29" s="433"/>
      <c r="E29" s="287"/>
      <c r="F29" s="287"/>
      <c r="G29" s="288"/>
      <c r="H29" s="287"/>
      <c r="I29" s="287"/>
      <c r="J29" s="287"/>
      <c r="K29" s="287"/>
    </row>
    <row r="30" spans="1:73" x14ac:dyDescent="0.2">
      <c r="A30" s="275"/>
      <c r="B30" s="430"/>
      <c r="C30" s="430"/>
      <c r="D30" s="430"/>
      <c r="E30" s="289"/>
      <c r="F30" s="289"/>
      <c r="G30" s="289"/>
      <c r="H30" s="289"/>
      <c r="I30" s="289"/>
      <c r="J30" s="289"/>
      <c r="K30" s="289"/>
    </row>
    <row r="31" spans="1:73" x14ac:dyDescent="0.2">
      <c r="A31" s="275"/>
      <c r="B31" s="430"/>
      <c r="C31" s="430"/>
      <c r="D31" s="430"/>
      <c r="E31" s="289"/>
      <c r="F31" s="289"/>
      <c r="G31" s="289"/>
      <c r="H31" s="289"/>
      <c r="I31" s="289"/>
      <c r="J31" s="289"/>
      <c r="K31" s="289"/>
    </row>
    <row r="32" spans="1:73" x14ac:dyDescent="0.2">
      <c r="A32" s="276"/>
      <c r="B32" s="429"/>
      <c r="C32" s="429"/>
      <c r="D32" s="429"/>
      <c r="E32" s="286"/>
      <c r="F32" s="286"/>
      <c r="G32" s="286"/>
      <c r="H32" s="286"/>
      <c r="I32" s="286"/>
      <c r="J32" s="286"/>
      <c r="K32" s="286"/>
    </row>
    <row r="33" spans="1:11" x14ac:dyDescent="0.2">
      <c r="A33" s="275"/>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6"/>
      <c r="B35" s="429"/>
      <c r="C35" s="429"/>
      <c r="D35" s="429"/>
      <c r="E35" s="286"/>
      <c r="F35" s="286"/>
      <c r="G35" s="286"/>
      <c r="H35" s="286"/>
      <c r="I35" s="286"/>
      <c r="J35" s="286"/>
      <c r="K35" s="286"/>
    </row>
    <row r="36" spans="1:11" x14ac:dyDescent="0.2">
      <c r="A36" s="275"/>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קרן הביטוח והפנסיה של פועלי בנין ועבודות ציבוריות אגודה שיתופית בע"מ</v>
      </c>
    </row>
    <row r="3" spans="1:39" ht="15.75" x14ac:dyDescent="0.25">
      <c r="B3" s="181" t="str">
        <f>CONCATENATE(הוראות!Z13,הוראות!F13)</f>
        <v>הנתונים ביחידות בודדות לשנת 2022</v>
      </c>
    </row>
    <row r="4" spans="1:39" ht="12.75" customHeight="1" x14ac:dyDescent="0.2">
      <c r="B4" s="180" t="s">
        <v>244</v>
      </c>
      <c r="C4" s="423" t="s">
        <v>140</v>
      </c>
      <c r="D4" s="424"/>
      <c r="E4" s="424"/>
      <c r="F4" s="424"/>
      <c r="G4" s="424"/>
      <c r="H4" s="424"/>
      <c r="I4" s="424"/>
      <c r="J4" s="424"/>
      <c r="K4" s="424"/>
      <c r="L4" s="424"/>
      <c r="M4" s="424"/>
      <c r="N4" s="424"/>
      <c r="O4" s="424"/>
      <c r="P4" s="425"/>
      <c r="Q4" s="423" t="s">
        <v>141</v>
      </c>
      <c r="R4" s="424"/>
      <c r="S4" s="424"/>
      <c r="T4" s="424"/>
      <c r="U4" s="424"/>
      <c r="V4" s="424"/>
      <c r="W4" s="424"/>
      <c r="X4" s="424"/>
      <c r="Y4" s="424"/>
      <c r="Z4" s="424"/>
      <c r="AA4" s="424"/>
      <c r="AB4" s="424"/>
      <c r="AC4" s="424"/>
      <c r="AD4" s="425"/>
      <c r="AE4" s="416" t="s">
        <v>142</v>
      </c>
      <c r="AF4" s="417"/>
      <c r="AG4" s="417"/>
      <c r="AH4" s="417"/>
      <c r="AI4" s="417"/>
      <c r="AJ4" s="417"/>
      <c r="AK4" s="418"/>
    </row>
    <row r="5" spans="1:39" x14ac:dyDescent="0.2">
      <c r="B5" s="157"/>
      <c r="C5" s="452" t="s">
        <v>96</v>
      </c>
      <c r="D5" s="427"/>
      <c r="E5" s="427"/>
      <c r="F5" s="427"/>
      <c r="G5" s="427"/>
      <c r="H5" s="427"/>
      <c r="I5" s="428"/>
      <c r="J5" s="452" t="s">
        <v>97</v>
      </c>
      <c r="K5" s="427"/>
      <c r="L5" s="427"/>
      <c r="M5" s="427"/>
      <c r="N5" s="427"/>
      <c r="O5" s="427"/>
      <c r="P5" s="428"/>
      <c r="Q5" s="452" t="s">
        <v>96</v>
      </c>
      <c r="R5" s="427"/>
      <c r="S5" s="427"/>
      <c r="T5" s="427"/>
      <c r="U5" s="427"/>
      <c r="V5" s="427"/>
      <c r="W5" s="428"/>
      <c r="X5" s="452" t="s">
        <v>97</v>
      </c>
      <c r="Y5" s="427"/>
      <c r="Z5" s="427"/>
      <c r="AA5" s="427"/>
      <c r="AB5" s="427"/>
      <c r="AC5" s="427"/>
      <c r="AD5" s="428"/>
      <c r="AE5" s="451"/>
      <c r="AF5" s="421"/>
      <c r="AG5" s="421"/>
      <c r="AH5" s="421"/>
      <c r="AI5" s="421"/>
      <c r="AJ5" s="421"/>
      <c r="AK5" s="422"/>
    </row>
    <row r="6" spans="1:39" ht="12.75" customHeight="1" x14ac:dyDescent="0.2">
      <c r="A6" s="157"/>
      <c r="B6" s="157"/>
      <c r="C6" s="450" t="s">
        <v>32</v>
      </c>
      <c r="D6" s="414" t="s">
        <v>33</v>
      </c>
      <c r="E6" s="414"/>
      <c r="F6" s="414"/>
      <c r="G6" s="414"/>
      <c r="H6" s="414"/>
      <c r="I6" s="415"/>
      <c r="J6" s="450" t="str">
        <f>C6</f>
        <v>סה"כ מספר תביעות</v>
      </c>
      <c r="K6" s="414" t="s">
        <v>33</v>
      </c>
      <c r="L6" s="414"/>
      <c r="M6" s="414"/>
      <c r="N6" s="414"/>
      <c r="O6" s="414"/>
      <c r="P6" s="415"/>
      <c r="Q6" s="450" t="str">
        <f>C6</f>
        <v>סה"כ מספר תביעות</v>
      </c>
      <c r="R6" s="414" t="s">
        <v>33</v>
      </c>
      <c r="S6" s="414"/>
      <c r="T6" s="414"/>
      <c r="U6" s="414"/>
      <c r="V6" s="414"/>
      <c r="W6" s="415"/>
      <c r="X6" s="450" t="str">
        <f>Q6</f>
        <v>סה"כ מספר תביעות</v>
      </c>
      <c r="Y6" s="414" t="s">
        <v>33</v>
      </c>
      <c r="Z6" s="414"/>
      <c r="AA6" s="414"/>
      <c r="AB6" s="414"/>
      <c r="AC6" s="414"/>
      <c r="AD6" s="415"/>
      <c r="AE6" s="450" t="str">
        <f>X6</f>
        <v>סה"כ מספר תביעות</v>
      </c>
      <c r="AF6" s="414" t="s">
        <v>33</v>
      </c>
      <c r="AG6" s="414"/>
      <c r="AH6" s="414"/>
      <c r="AI6" s="414"/>
      <c r="AJ6" s="414"/>
      <c r="AK6" s="415"/>
    </row>
    <row r="7" spans="1:39"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row>
    <row r="8" spans="1:39" ht="12.75" customHeight="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3" t="s">
        <v>179</v>
      </c>
      <c r="C31" s="446" t="s">
        <v>140</v>
      </c>
      <c r="D31" s="447"/>
      <c r="E31" s="447"/>
      <c r="F31" s="447"/>
      <c r="G31" s="447"/>
      <c r="H31" s="447"/>
      <c r="I31" s="448"/>
      <c r="J31" s="446" t="s">
        <v>141</v>
      </c>
      <c r="K31" s="447"/>
      <c r="L31" s="447"/>
      <c r="M31" s="447"/>
      <c r="N31" s="447"/>
      <c r="O31" s="447"/>
      <c r="P31" s="448"/>
      <c r="Q31" s="446" t="s">
        <v>142</v>
      </c>
      <c r="R31" s="447"/>
      <c r="S31" s="447"/>
      <c r="T31" s="447"/>
      <c r="U31" s="447"/>
      <c r="V31" s="447"/>
      <c r="W31" s="448"/>
    </row>
    <row r="32" spans="1:37"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5"/>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קרן הביטוח והפנסיה של פועלי בנין ועבודות ציבוריות אגודה שיתופית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3" t="s">
        <v>179</v>
      </c>
      <c r="C7" s="437"/>
      <c r="D7" s="437"/>
      <c r="E7" s="446" t="s">
        <v>140</v>
      </c>
      <c r="F7" s="447"/>
      <c r="G7" s="447"/>
      <c r="H7" s="447"/>
      <c r="I7" s="447"/>
      <c r="J7" s="447"/>
      <c r="K7" s="448"/>
      <c r="L7" s="446" t="s">
        <v>141</v>
      </c>
      <c r="M7" s="447"/>
      <c r="N7" s="447"/>
      <c r="O7" s="447"/>
      <c r="P7" s="447"/>
      <c r="Q7" s="447"/>
      <c r="R7" s="448"/>
      <c r="S7" s="446" t="s">
        <v>142</v>
      </c>
      <c r="T7" s="447"/>
      <c r="U7" s="447"/>
      <c r="V7" s="447"/>
      <c r="W7" s="447"/>
      <c r="X7" s="447"/>
      <c r="Y7" s="448"/>
    </row>
    <row r="8" spans="1:28" ht="25.5" customHeight="1" x14ac:dyDescent="0.2">
      <c r="A8" s="268"/>
      <c r="B8" s="439"/>
      <c r="C8" s="439"/>
      <c r="D8" s="439"/>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41"/>
      <c r="C9" s="441"/>
      <c r="D9" s="441"/>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64" t="s">
        <v>73</v>
      </c>
      <c r="C10" s="465"/>
      <c r="D10" s="465"/>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34" t="s">
        <v>316</v>
      </c>
      <c r="C11" s="435"/>
      <c r="D11" s="436"/>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34" t="s">
        <v>315</v>
      </c>
      <c r="C12" s="435"/>
      <c r="D12" s="436"/>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59" t="s">
        <v>184</v>
      </c>
      <c r="C17" s="460"/>
      <c r="D17" s="460"/>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3" t="s">
        <v>82</v>
      </c>
      <c r="C20" s="454"/>
      <c r="D20" s="454"/>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6" t="s">
        <v>264</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61" t="s">
        <v>84</v>
      </c>
      <c r="C24" s="462"/>
      <c r="D24" s="463"/>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3" t="s">
        <v>85</v>
      </c>
      <c r="C25" s="454"/>
      <c r="D25" s="455"/>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56" t="s">
        <v>86</v>
      </c>
      <c r="C26" s="457"/>
      <c r="D26" s="458"/>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1"/>
      <c r="C27" s="431"/>
      <c r="D27" s="431"/>
    </row>
    <row r="28" spans="1:25" x14ac:dyDescent="0.2">
      <c r="A28" s="261"/>
      <c r="B28" s="432"/>
      <c r="C28" s="432"/>
      <c r="D28" s="432"/>
    </row>
    <row r="29" spans="1:25" x14ac:dyDescent="0.2">
      <c r="A29" s="260"/>
      <c r="B29" s="429"/>
      <c r="C29" s="429"/>
      <c r="D29" s="429"/>
    </row>
    <row r="30" spans="1:25" x14ac:dyDescent="0.2">
      <c r="A30" s="275"/>
      <c r="B30" s="430"/>
      <c r="C30" s="433"/>
      <c r="D30" s="433"/>
    </row>
    <row r="31" spans="1:25" x14ac:dyDescent="0.2">
      <c r="A31" s="275"/>
      <c r="B31" s="430"/>
      <c r="C31" s="430"/>
      <c r="D31" s="430"/>
    </row>
    <row r="32" spans="1:25" x14ac:dyDescent="0.2">
      <c r="A32" s="275"/>
      <c r="B32" s="430"/>
      <c r="C32" s="430"/>
      <c r="D32" s="430"/>
    </row>
    <row r="33" spans="1:4" x14ac:dyDescent="0.2">
      <c r="A33" s="276"/>
      <c r="B33" s="429"/>
      <c r="C33" s="429"/>
      <c r="D33" s="429"/>
    </row>
    <row r="34" spans="1:4" x14ac:dyDescent="0.2">
      <c r="A34" s="275"/>
      <c r="B34" s="429"/>
      <c r="C34" s="429"/>
      <c r="D34" s="429"/>
    </row>
    <row r="35" spans="1:4" x14ac:dyDescent="0.2">
      <c r="A35" s="275"/>
      <c r="B35" s="429"/>
      <c r="C35" s="429"/>
      <c r="D35" s="429"/>
    </row>
    <row r="36" spans="1:4" x14ac:dyDescent="0.2">
      <c r="A36" s="276"/>
      <c r="B36" s="429"/>
      <c r="C36" s="429"/>
      <c r="D36" s="429"/>
    </row>
    <row r="37" spans="1:4" x14ac:dyDescent="0.2">
      <c r="A37" s="275"/>
      <c r="B37" s="429"/>
      <c r="C37" s="429"/>
      <c r="D37" s="429"/>
    </row>
    <row r="38" spans="1:4" x14ac:dyDescent="0.2">
      <c r="A38" s="275"/>
      <c r="B38" s="429"/>
      <c r="C38" s="429"/>
      <c r="D38" s="429"/>
    </row>
    <row r="39" spans="1:4" x14ac:dyDescent="0.2">
      <c r="A39" s="275"/>
      <c r="B39" s="429"/>
      <c r="C39" s="429"/>
      <c r="D39" s="429"/>
    </row>
    <row r="40" spans="1:4" x14ac:dyDescent="0.2">
      <c r="A40" s="275"/>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documentManagement/types"/>
    <ds:schemaRef ds:uri="http://purl.org/dc/elements/1.1/"/>
    <ds:schemaRef ds:uri="http://schemas.openxmlformats.org/package/2006/metadata/core-properties"/>
    <ds:schemaRef ds:uri="a46656d4-8850-49b3-aebd-68bd05f7f43d"/>
    <ds:schemaRef ds:uri="http://schemas.microsoft.com/office/infopath/2007/PartnerControls"/>
    <ds:schemaRef ds:uri="http://schemas.microsoft.com/sharepoint/v3"/>
    <ds:schemaRef ds:uri="http://www.w3.org/XML/1998/namespace"/>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