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/>
  <mc:AlternateContent xmlns:mc="http://schemas.openxmlformats.org/markup-compatibility/2006">
    <mc:Choice Requires="x15">
      <x15ac:absPath xmlns:x15ac="http://schemas.microsoft.com/office/spreadsheetml/2010/11/ac" url="K:\מחלקות\מאזן\דווח צדדים קשורים\2021\"/>
    </mc:Choice>
  </mc:AlternateContent>
  <xr:revisionPtr revIDLastSave="0" documentId="13_ncr:1_{2B4CEA1D-D179-4837-A9AA-21C77D443A94}" xr6:coauthVersionLast="36" xr6:coauthVersionMax="36" xr10:uidLastSave="{00000000-0000-0000-0000-000000000000}"/>
  <bookViews>
    <workbookView xWindow="0" yWindow="240" windowWidth="19440" windowHeight="1167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 iterate="1"/>
</workbook>
</file>

<file path=xl/calcChain.xml><?xml version="1.0" encoding="utf-8"?>
<calcChain xmlns="http://schemas.openxmlformats.org/spreadsheetml/2006/main">
  <c r="D53" i="2" l="1"/>
  <c r="K54" i="3" l="1"/>
  <c r="J54" i="3" l="1"/>
  <c r="H21" i="2" l="1"/>
  <c r="H51" i="2"/>
  <c r="H40" i="2"/>
  <c r="C53" i="2"/>
  <c r="H54" i="2" l="1"/>
  <c r="G24" i="2"/>
  <c r="G33" i="2" l="1"/>
  <c r="G54" i="2" s="1"/>
  <c r="G47" i="2"/>
  <c r="I15" i="5" l="1"/>
  <c r="C17" i="2" l="1"/>
  <c r="C18" i="2"/>
  <c r="D52" i="2" l="1"/>
  <c r="D51" i="2"/>
  <c r="C52" i="2"/>
  <c r="C51" i="2"/>
  <c r="D50" i="2" l="1"/>
  <c r="D49" i="2"/>
  <c r="D48" i="2"/>
  <c r="C50" i="2"/>
  <c r="C49" i="2"/>
  <c r="C48" i="2"/>
  <c r="C47" i="2" l="1"/>
  <c r="D47" i="2"/>
  <c r="D22" i="2" l="1"/>
  <c r="D46" i="2"/>
  <c r="D45" i="2"/>
  <c r="E54" i="2" l="1"/>
  <c r="F54" i="2"/>
  <c r="I54" i="2"/>
  <c r="J54" i="2"/>
  <c r="K54" i="2"/>
  <c r="C46" i="2" l="1"/>
  <c r="C45" i="2"/>
  <c r="C22" i="2"/>
  <c r="C14" i="2"/>
  <c r="B40" i="2" l="1"/>
  <c r="C40" i="2"/>
  <c r="B41" i="2"/>
  <c r="C41" i="2"/>
  <c r="D41" i="2"/>
  <c r="B42" i="2"/>
  <c r="C42" i="2"/>
  <c r="D42" i="2"/>
  <c r="B43" i="2"/>
  <c r="C43" i="2"/>
  <c r="D43" i="2"/>
  <c r="B44" i="2"/>
  <c r="C44" i="2"/>
  <c r="D44" i="2"/>
  <c r="B15" i="2" l="1"/>
  <c r="C15" i="2"/>
  <c r="D15" i="2"/>
  <c r="B16" i="2"/>
  <c r="C16" i="2"/>
  <c r="D16" i="2"/>
  <c r="B17" i="2"/>
  <c r="B18" i="2"/>
  <c r="D18" i="2"/>
  <c r="B19" i="2"/>
  <c r="C19" i="2"/>
  <c r="D19" i="2"/>
  <c r="B20" i="2"/>
  <c r="C20" i="2"/>
  <c r="D20" i="2"/>
  <c r="B21" i="2"/>
  <c r="C21" i="2"/>
  <c r="D21" i="2"/>
  <c r="B23" i="2"/>
  <c r="C23" i="2"/>
  <c r="D23" i="2"/>
  <c r="B24" i="2"/>
  <c r="C24" i="2"/>
  <c r="D24" i="2"/>
  <c r="B25" i="2"/>
  <c r="C25" i="2"/>
  <c r="D25" i="2"/>
  <c r="B26" i="2"/>
  <c r="C26" i="2"/>
  <c r="D26" i="2"/>
  <c r="B27" i="2"/>
  <c r="C27" i="2"/>
  <c r="D27" i="2"/>
  <c r="B28" i="2"/>
  <c r="C28" i="2"/>
  <c r="D28" i="2"/>
  <c r="B29" i="2"/>
  <c r="C29" i="2"/>
  <c r="D29" i="2"/>
  <c r="B30" i="2"/>
  <c r="C30" i="2"/>
  <c r="D30" i="2"/>
  <c r="B31" i="2"/>
  <c r="C31" i="2"/>
  <c r="D31" i="2"/>
  <c r="B32" i="2"/>
  <c r="C32" i="2"/>
  <c r="D32" i="2"/>
  <c r="B33" i="2"/>
  <c r="C33" i="2"/>
  <c r="D33" i="2"/>
  <c r="C34" i="2"/>
  <c r="D34" i="2"/>
  <c r="B35" i="2"/>
  <c r="C35" i="2"/>
  <c r="D35" i="2"/>
  <c r="B36" i="2"/>
  <c r="C36" i="2"/>
  <c r="D36" i="2"/>
  <c r="B37" i="2"/>
  <c r="C37" i="2"/>
  <c r="D37" i="2"/>
  <c r="B38" i="2"/>
  <c r="C38" i="2"/>
  <c r="D38" i="2"/>
  <c r="B39" i="2"/>
  <c r="C39" i="2"/>
  <c r="D39" i="2"/>
  <c r="B14" i="2"/>
  <c r="D14" i="2"/>
  <c r="D54" i="2" l="1"/>
  <c r="C54" i="2"/>
  <c r="B7" i="7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<sst xmlns="http://schemas.openxmlformats.org/spreadsheetml/2006/main" count="159" uniqueCount="114">
  <si>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</si>
  <si>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</si>
  <si>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</si>
  <si>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</si>
  <si>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</si>
  <si>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</si>
  <si>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</si>
  <si>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</si>
  <si>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</si>
  <si>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</si>
  <si>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</si>
  <si>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</si>
  <si>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</si>
  <si>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</si>
  <si>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</si>
  <si>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</si>
  <si>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</si>
  <si>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</si>
  <si>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</si>
  <si>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</si>
  <si>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</si>
  <si>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</si>
  <si>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</si>
  <si>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</si>
  <si>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</si>
  <si>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</si>
  <si>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</si>
  <si>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</si>
  <si>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</si>
  <si>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</si>
  <si>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</si>
  <si>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</si>
  <si>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</si>
  <si>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</si>
  <si>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</si>
  <si>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</si>
  <si>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</si>
  <si>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</si>
  <si>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</si>
  <si>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</si>
  <si>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</si>
  <si>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</si>
  <si>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</si>
  <si>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</si>
  <si>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</si>
  <si>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 xml:space="preserve">מבטחים מוסד לביטוח סוציאלי של העובדים בעמ בניהול מיוחד </t>
  </si>
  <si>
    <t>מספר אישור: 316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</si>
  <si>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</si>
  <si>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</si>
  <si>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</si>
  <si>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</si>
  <si>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*A1 ת.ש.י דרכים מר - IIF</t>
  </si>
  <si>
    <t>גני נצרת מר- גני נצרת*</t>
  </si>
  <si>
    <t>ה.מדרוג מניות מינוי א- החזקות מדרוג</t>
  </si>
  <si>
    <t>ה.מדרוג מר א- החזקות מדרוג</t>
  </si>
  <si>
    <t>מבטחים לעתיד- חברת מבטחים*</t>
  </si>
  <si>
    <t>*יהב אחזקות יו.אס.איי בע"מ מ"ר 0.01 ש"ח- יהב אחזקות יו.אס.איי בע"מ</t>
  </si>
  <si>
    <t>ת.ש.י דליה בכורה ש.מ- ת.ש.י דליה בכורה ש.מ*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</si>
  <si>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</si>
  <si>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</si>
  <si>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</si>
  <si>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</si>
  <si>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</si>
  <si>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</si>
  <si>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</si>
  <si>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*GAIA COPERFILD - Accrued int- gaia coperfild ivc houston</t>
  </si>
  <si>
    <t>*GAIA COPERFILD HON- gaia coperfild ivc houston</t>
  </si>
  <si>
    <t>*GAIA COPERFILD LOAN- gaia coperfild ivc houston</t>
  </si>
  <si>
    <t>*GAIA GOLD COAST PORTFOLIO- GAIA GOLD COAST</t>
  </si>
  <si>
    <t>*Thor Gateway 1 and 2 ,LLC- Thor Gateway</t>
  </si>
  <si>
    <t>*TopMed 860 Chicago- TopMed 860 Chicago</t>
  </si>
  <si>
    <t>*Amitim Miv U.S. Real Estate Investments Hon (2014)- יהב אחזקות יו.אס.איי בע"מ</t>
  </si>
  <si>
    <t>*Amitim Miv U.S. Real Estate Investments Hov LP- יהב אחזקות יו.אס.איי בע"מ</t>
  </si>
  <si>
    <t>סה"כ</t>
  </si>
  <si>
    <t>HG CITY CENTER LP- HG CITY CENTER.LP</t>
  </si>
  <si>
    <t>62001385</t>
  </si>
  <si>
    <t>*Danvers Holdco- Danvers Holdco, LP</t>
  </si>
  <si>
    <t>62003365</t>
  </si>
  <si>
    <t>*GAIA - Atlanta &amp; Nashville accrued int- Gaia Class A Multifamily Properties LP</t>
  </si>
  <si>
    <t>62004471</t>
  </si>
  <si>
    <t>*GAIA - Atlanta &amp; Nashville HON- Gaia Class A Multifamily Properties LP</t>
  </si>
  <si>
    <t>62004300</t>
  </si>
  <si>
    <t>*GAIA - Atlanta &amp; Nashville HOV- Gaia Class A Multifamily Properties LP</t>
  </si>
  <si>
    <t>62004328</t>
  </si>
  <si>
    <t>שותפות שיכון ובינוי (כרמלטון + נתיבי הצפון)</t>
  </si>
  <si>
    <t>Dulles Greene Holdco, LP</t>
  </si>
  <si>
    <t>Herald Square JV LP</t>
  </si>
  <si>
    <t>Mivtachim Texas 12 LP</t>
  </si>
  <si>
    <t>*Mivtachim Reit LP - CASH- Mivtachim Reit LP</t>
  </si>
  <si>
    <t>62008645</t>
  </si>
  <si>
    <t>*TMG Avondale JV, LLC- TMG Avondale JV, LLC</t>
  </si>
  <si>
    <t>60418898</t>
  </si>
  <si>
    <t>*Bloor Islington Place accu intrest- Bloor Islington Place, LP</t>
  </si>
  <si>
    <t>62009287</t>
  </si>
  <si>
    <t>*Bloor Islington Place- Bloor Islington Place, LP</t>
  </si>
  <si>
    <t>62009285</t>
  </si>
  <si>
    <t>*Bloor Islington Place hov- Bloor Islington Place, LP</t>
  </si>
  <si>
    <t>62009286</t>
  </si>
  <si>
    <t>*Mivtachim Reit LP- Mivtachim Reit LP</t>
  </si>
  <si>
    <t>62008644</t>
  </si>
  <si>
    <t>*Mivtachim US LLC -Holds BIP- Mivtachim US LLC -Holds BIP</t>
  </si>
  <si>
    <t>62008650</t>
  </si>
  <si>
    <t>*MM Sunbelt, LP CLASS 2- MM Sunbelt, LP</t>
  </si>
  <si>
    <t>*MM Sunbelt, LP- MM Sunbelt, LP</t>
  </si>
  <si>
    <t>62009290</t>
  </si>
  <si>
    <t>62009282</t>
  </si>
  <si>
    <t>נספח 1 - צדדים קשורים- יתרות ועסקאות לשנה המסתיימת ביום  31/12/2021</t>
  </si>
  <si>
    <t>נספח 2 - צדדים קשורים - יתרות השקעה לשנה המסתיימת  ביום  31/12/2021</t>
  </si>
  <si>
    <t xml:space="preserve"> לשנה המסתיימת ביום  31/12/2021  (נתונים מצרפים)</t>
  </si>
  <si>
    <t>נספח 3ב - עסקאות שבוצעו לצורך השקעה בנכסים לא סחירים של צד קשור לשנה המסתיימת ביום  31/12/2021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</si>
  <si>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31/12/2021</t>
  </si>
  <si>
    <t>נספח 4 - רכישת נייר ערך בהנפקות באמצעות חתם קשור או באמצעות צד קשור ששיווק את ההנפקה לשנה המסתיימת  ביום 31/12/2021</t>
  </si>
  <si>
    <t>סהכ</t>
  </si>
  <si>
    <t>אופאל טכנולוגיות עתידיות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</si>
</sst>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(* #,##0.00_);_(* \(#,##0.00\);_(* &quot;-&quot;??_);_(@_)"/>
    <numFmt numFmtId="165" formatCode="0.00%;\-0.00%;0.00%"/>
    <numFmt numFmtId="166" formatCode="_ * #,##0_ ;_ * \-#,##0_ ;_ * &quot;-&quot;??_ ;_ @_ "/>
    <numFmt numFmtId="167" formatCode="###,##0.00"/>
    <numFmt numFmtId="168" formatCode="#,##0.00%"/>
    <numFmt numFmtId="169" formatCode="_-&quot;₪&quot;* #,##0_-;\-&quot;₪&quot;* #,##0_-;_-&quot;₪&quot;* &quot;-&quot;_-;_-@_-"/>
    <numFmt numFmtId="170" formatCode="#,##0.0;\-#,##0.0"/>
    <numFmt numFmtId="171" formatCode="#,##0.00_ ;\-#,##0.00\ "/>
  </numFmts>
  <fonts count="2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David"/>
      <family val="2"/>
      <charset val="177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43" fontId="1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70" fontId="18" fillId="0" borderId="0" applyFill="0" applyBorder="0" applyProtection="0">
      <alignment horizontal="right"/>
    </xf>
    <xf numFmtId="0" fontId="19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2" xfId="0" applyFont="1" applyBorder="1" applyAlignment="1">
      <alignment horizontal="right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9" xfId="0" applyBorder="1" applyAlignment="1">
      <alignment horizontal="right" indent="3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10" fontId="11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3" fillId="0" borderId="12" xfId="0" applyFont="1" applyBorder="1" applyAlignment="1">
      <alignment horizontal="center" wrapText="1"/>
    </xf>
    <xf numFmtId="0" fontId="7" fillId="0" borderId="5" xfId="0" applyFont="1" applyBorder="1" applyAlignment="1">
      <alignment horizontal="right" indent="3"/>
    </xf>
    <xf numFmtId="0" fontId="6" fillId="0" borderId="5" xfId="0" applyFont="1" applyBorder="1" applyAlignment="1">
      <alignment horizontal="center"/>
    </xf>
    <xf numFmtId="4" fontId="13" fillId="0" borderId="5" xfId="0" applyNumberFormat="1" applyFont="1" applyBorder="1" applyAlignment="1"/>
    <xf numFmtId="0" fontId="6" fillId="0" borderId="5" xfId="0" applyFont="1" applyBorder="1" applyAlignment="1">
      <alignment horizontal="centerContinuous"/>
    </xf>
    <xf numFmtId="166" fontId="6" fillId="0" borderId="5" xfId="4" applyNumberFormat="1" applyFont="1" applyBorder="1" applyAlignment="1">
      <alignment horizontal="right"/>
    </xf>
    <xf numFmtId="14" fontId="14" fillId="0" borderId="5" xfId="0" applyNumberFormat="1" applyFont="1" applyFill="1" applyBorder="1"/>
    <xf numFmtId="165" fontId="7" fillId="0" borderId="5" xfId="0" applyNumberFormat="1" applyFont="1" applyBorder="1"/>
    <xf numFmtId="0" fontId="0" fillId="0" borderId="0" xfId="0"/>
    <xf numFmtId="4" fontId="12" fillId="0" borderId="0" xfId="0" applyNumberFormat="1" applyFont="1" applyAlignment="1">
      <alignment horizontal="center"/>
    </xf>
    <xf numFmtId="0" fontId="0" fillId="0" borderId="5" xfId="0" applyFill="1" applyBorder="1" applyAlignment="1">
      <alignment horizontal="right" indent="3"/>
    </xf>
    <xf numFmtId="4" fontId="0" fillId="0" borderId="5" xfId="0" applyNumberFormat="1" applyFont="1" applyFill="1" applyBorder="1"/>
    <xf numFmtId="168" fontId="0" fillId="0" borderId="5" xfId="0" applyNumberFormat="1" applyFont="1" applyBorder="1"/>
    <xf numFmtId="4" fontId="13" fillId="0" borderId="13" xfId="0" applyNumberFormat="1" applyFont="1" applyFill="1" applyBorder="1" applyAlignment="1"/>
    <xf numFmtId="168" fontId="0" fillId="0" borderId="5" xfId="0" applyNumberFormat="1" applyFont="1" applyFill="1" applyBorder="1"/>
    <xf numFmtId="10" fontId="0" fillId="0" borderId="5" xfId="1" applyNumberFormat="1" applyFont="1" applyFill="1" applyBorder="1"/>
    <xf numFmtId="0" fontId="0" fillId="0" borderId="5" xfId="0" applyNumberFormat="1" applyFill="1" applyBorder="1" applyAlignment="1">
      <alignment horizontal="right"/>
    </xf>
    <xf numFmtId="0" fontId="0" fillId="0" borderId="5" xfId="0" applyFill="1" applyBorder="1"/>
    <xf numFmtId="0" fontId="0" fillId="0" borderId="5" xfId="0" applyNumberFormat="1" applyFill="1" applyBorder="1"/>
    <xf numFmtId="10" fontId="0" fillId="0" borderId="5" xfId="0" applyNumberFormat="1" applyFill="1" applyBorder="1"/>
    <xf numFmtId="4" fontId="0" fillId="0" borderId="5" xfId="0" applyNumberFormat="1" applyFill="1" applyBorder="1"/>
    <xf numFmtId="4" fontId="7" fillId="0" borderId="5" xfId="0" applyNumberFormat="1" applyFont="1" applyFill="1" applyBorder="1"/>
    <xf numFmtId="10" fontId="7" fillId="0" borderId="5" xfId="0" applyNumberFormat="1" applyFont="1" applyFill="1" applyBorder="1"/>
    <xf numFmtId="0" fontId="0" fillId="0" borderId="5" xfId="0" applyFill="1" applyBorder="1" applyAlignment="1">
      <alignment horizontal="right"/>
    </xf>
    <xf numFmtId="10" fontId="0" fillId="0" borderId="5" xfId="0" applyNumberFormat="1" applyFill="1" applyBorder="1" applyAlignment="1">
      <alignment horizontal="right"/>
    </xf>
    <xf numFmtId="164" fontId="0" fillId="0" borderId="5" xfId="0" applyNumberFormat="1" applyFill="1" applyBorder="1" applyAlignment="1">
      <alignment horizontal="right"/>
    </xf>
    <xf numFmtId="168" fontId="0" fillId="0" borderId="0" xfId="0" applyNumberFormat="1" applyFont="1" applyFill="1"/>
    <xf numFmtId="0" fontId="0" fillId="0" borderId="0" xfId="0"/>
    <xf numFmtId="0" fontId="0" fillId="0" borderId="0" xfId="0"/>
    <xf numFmtId="0" fontId="0" fillId="0" borderId="0" xfId="0" applyFill="1"/>
    <xf numFmtId="0" fontId="0" fillId="0" borderId="12" xfId="0" applyBorder="1" applyAlignment="1">
      <alignment horizontal="right"/>
    </xf>
    <xf numFmtId="0" fontId="13" fillId="0" borderId="12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right" indent="2"/>
    </xf>
    <xf numFmtId="0" fontId="14" fillId="0" borderId="5" xfId="0" applyFont="1" applyFill="1" applyBorder="1"/>
    <xf numFmtId="0" fontId="14" fillId="0" borderId="5" xfId="0" applyFont="1" applyFill="1" applyBorder="1" applyAlignment="1">
      <alignment horizontal="right" indent="3"/>
    </xf>
    <xf numFmtId="0" fontId="14" fillId="0" borderId="5" xfId="0" applyFont="1" applyFill="1" applyBorder="1" applyAlignment="1">
      <alignment horizontal="right"/>
    </xf>
    <xf numFmtId="14" fontId="14" fillId="0" borderId="5" xfId="0" applyNumberFormat="1" applyFont="1" applyFill="1" applyBorder="1" applyAlignment="1">
      <alignment horizontal="right"/>
    </xf>
    <xf numFmtId="43" fontId="15" fillId="0" borderId="5" xfId="4" applyFont="1" applyFill="1" applyBorder="1" applyAlignment="1">
      <alignment horizontal="right" vertical="center"/>
    </xf>
    <xf numFmtId="43" fontId="14" fillId="0" borderId="5" xfId="4" applyFont="1" applyBorder="1"/>
    <xf numFmtId="43" fontId="0" fillId="0" borderId="5" xfId="4" applyFont="1" applyBorder="1"/>
    <xf numFmtId="0" fontId="13" fillId="0" borderId="5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Continuous"/>
    </xf>
    <xf numFmtId="166" fontId="13" fillId="0" borderId="5" xfId="4" applyNumberFormat="1" applyFont="1" applyFill="1" applyBorder="1" applyAlignment="1">
      <alignment horizontal="right"/>
    </xf>
    <xf numFmtId="43" fontId="13" fillId="0" borderId="5" xfId="0" applyNumberFormat="1" applyFont="1" applyFill="1" applyBorder="1" applyAlignment="1">
      <alignment horizontal="centerContinuous"/>
    </xf>
    <xf numFmtId="166" fontId="6" fillId="0" borderId="5" xfId="4" applyNumberFormat="1" applyFont="1" applyFill="1" applyBorder="1" applyAlignment="1">
      <alignment horizontal="right"/>
    </xf>
    <xf numFmtId="43" fontId="5" fillId="0" borderId="5" xfId="4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/>
    </xf>
    <xf numFmtId="171" fontId="13" fillId="0" borderId="5" xfId="4" applyNumberFormat="1" applyFont="1" applyFill="1" applyBorder="1" applyAlignment="1">
      <alignment horizontal="right"/>
    </xf>
    <xf numFmtId="171" fontId="6" fillId="0" borderId="5" xfId="4" applyNumberFormat="1" applyFont="1" applyFill="1" applyBorder="1" applyAlignment="1">
      <alignment horizontal="centerContinuous"/>
    </xf>
    <xf numFmtId="171" fontId="13" fillId="0" borderId="5" xfId="4" applyNumberFormat="1" applyFont="1" applyFill="1" applyBorder="1" applyAlignment="1">
      <alignment horizontal="centerContinuous"/>
    </xf>
    <xf numFmtId="171" fontId="13" fillId="0" borderId="5" xfId="4" applyNumberFormat="1" applyFont="1" applyFill="1" applyBorder="1" applyAlignment="1">
      <alignment horizontal="right" vertical="top"/>
    </xf>
    <xf numFmtId="0" fontId="7" fillId="0" borderId="5" xfId="0" applyFont="1" applyFill="1" applyBorder="1" applyAlignment="1">
      <alignment horizontal="right" indent="3"/>
    </xf>
    <xf numFmtId="167" fontId="7" fillId="0" borderId="5" xfId="0" applyNumberFormat="1" applyFont="1" applyBorder="1"/>
  </cellXfs>
  <cellStyles count="16">
    <cellStyle name="Comma" xfId="4" builtinId="3"/>
    <cellStyle name="Comma 2" xfId="7" xr:uid="{00000000-0005-0000-0000-000001000000}"/>
    <cellStyle name="Currency [0] _1" xfId="8" xr:uid="{00000000-0005-0000-0000-000002000000}"/>
    <cellStyle name="Hyperlink 2" xfId="9" xr:uid="{00000000-0005-0000-0000-000003000000}"/>
    <cellStyle name="Normal" xfId="0" builtinId="0"/>
    <cellStyle name="Normal 11" xfId="10" xr:uid="{00000000-0005-0000-0000-000005000000}"/>
    <cellStyle name="Normal 2" xfId="5" xr:uid="{00000000-0005-0000-0000-000006000000}"/>
    <cellStyle name="Normal 2 2" xfId="11" xr:uid="{00000000-0005-0000-0000-000007000000}"/>
    <cellStyle name="Normal 3" xfId="12" xr:uid="{00000000-0005-0000-0000-000008000000}"/>
    <cellStyle name="Normal 4" xfId="3" xr:uid="{00000000-0005-0000-0000-000009000000}"/>
    <cellStyle name="Normal 4 2" xfId="6" xr:uid="{00000000-0005-0000-0000-00000A000000}"/>
    <cellStyle name="Percent" xfId="1" builtinId="5"/>
    <cellStyle name="Percent 2" xfId="13" xr:uid="{00000000-0005-0000-0000-00000C000000}"/>
    <cellStyle name="Text" xfId="14" xr:uid="{00000000-0005-0000-0000-00000D000000}"/>
    <cellStyle name="היפר-קישור" xfId="2" builtinId="8"/>
    <cellStyle name="היפר-קישור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54"/>
  <sheetViews>
    <sheetView showGridLines="0" showZeros="0" rightToLeft="1" tabSelected="1" topLeftCell="A4" workbookViewId="0">
      <pane ySplit="10" topLeftCell="A41" activePane="bottomLeft" state="frozen"/>
      <selection activeCell="A4" sqref="A4"/>
      <selection pane="bottomLeft" activeCell="M11" sqref="M11"/>
    </sheetView>
  </sheetViews>
  <sheetFormatPr defaultRowHeight="14.25"/>
  <cols>
    <col min="1" max="1" width="5.625" bestFit="1" customWidth="1"/>
    <col min="2" max="2" width="50.25" bestFit="1" customWidth="1"/>
    <col min="3" max="3" width="12.375" customWidth="1"/>
    <col min="4" max="4" width="10.75" customWidth="1"/>
    <col min="5" max="5" width="5" bestFit="1" customWidth="1"/>
    <col min="6" max="6" width="8.5" bestFit="1" customWidth="1"/>
    <col min="7" max="7" width="13" bestFit="1" customWidth="1"/>
    <col min="8" max="8" width="14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>
      <c r="A2" s="1"/>
    </row>
    <row r="3" spans="1:11">
      <c r="A3" s="1"/>
    </row>
    <row r="5" spans="1:11" ht="15">
      <c r="B5" s="2" t="s">
        <v>106</v>
      </c>
      <c r="C5" s="3"/>
      <c r="D5" s="3"/>
      <c r="E5" s="3"/>
      <c r="F5" s="3"/>
      <c r="G5" s="3"/>
      <c r="H5" s="3"/>
      <c r="I5" s="3"/>
      <c r="J5" s="3"/>
      <c r="K5" s="3"/>
    </row>
    <row r="6" spans="1:11" ht="15">
      <c r="B6" s="4" t="s">
        <v>45</v>
      </c>
      <c r="C6" s="3"/>
      <c r="D6" s="3"/>
      <c r="E6" s="3"/>
      <c r="F6" s="3"/>
      <c r="G6" s="3"/>
      <c r="H6" s="3"/>
      <c r="I6" s="3"/>
      <c r="J6" s="3"/>
      <c r="K6" s="3"/>
    </row>
    <row r="7" spans="1:11" ht="15">
      <c r="B7" s="4" t="s">
        <v>46</v>
      </c>
      <c r="C7" s="3"/>
      <c r="D7" s="3"/>
      <c r="E7" s="3"/>
      <c r="F7" s="3"/>
      <c r="G7" s="3"/>
      <c r="H7" s="3"/>
      <c r="I7" s="3"/>
      <c r="J7" s="3"/>
      <c r="K7" s="3"/>
    </row>
    <row r="8" spans="1:11" ht="15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ht="15">
      <c r="B14" s="64" t="str">
        <f>'נספח 2'!B12</f>
        <v>*A ת.ש.י דרכים מר - IIF</v>
      </c>
      <c r="C14" s="67">
        <f>'נספח 2'!J12</f>
        <v>143014.44029728501</v>
      </c>
      <c r="D14" s="76">
        <f>'נספח 2'!K12</f>
        <v>5.0000000000000001E-4</v>
      </c>
      <c r="E14" s="68"/>
      <c r="F14" s="68"/>
      <c r="G14" s="104"/>
      <c r="H14" s="105"/>
      <c r="I14" s="68"/>
      <c r="J14" s="68"/>
      <c r="K14" s="66"/>
    </row>
    <row r="15" spans="1:11" ht="15">
      <c r="B15" s="64" t="str">
        <f>'נספח 2'!B13</f>
        <v>*A1 ת.ש.י דרכים מר - IIF</v>
      </c>
      <c r="C15" s="67">
        <f>'נספח 2'!J13</f>
        <v>129815.50196718999</v>
      </c>
      <c r="D15" s="76">
        <f>'נספח 2'!K13</f>
        <v>5.0000000000000001E-4</v>
      </c>
      <c r="E15" s="68"/>
      <c r="F15" s="68"/>
      <c r="G15" s="106"/>
      <c r="H15" s="105"/>
      <c r="I15" s="68"/>
      <c r="J15" s="68"/>
      <c r="K15" s="66"/>
    </row>
    <row r="16" spans="1:11" ht="15">
      <c r="B16" s="64" t="str">
        <f>'נספח 2'!B14</f>
        <v>גני נצרת מר- גני נצרת*</v>
      </c>
      <c r="C16" s="67">
        <f>'נספח 2'!J14</f>
        <v>0</v>
      </c>
      <c r="D16" s="76">
        <f>'נספח 2'!K14</f>
        <v>0</v>
      </c>
      <c r="E16" s="68"/>
      <c r="F16" s="68"/>
      <c r="G16" s="106"/>
      <c r="H16" s="105"/>
      <c r="I16" s="68"/>
      <c r="J16" s="68"/>
      <c r="K16" s="66"/>
    </row>
    <row r="17" spans="2:11" ht="15">
      <c r="B17" s="64" t="str">
        <f>'נספח 2'!B15</f>
        <v>ה.מדרוג מניות מינוי א- החזקות מדרוג</v>
      </c>
      <c r="C17" s="67">
        <f>'נספח 2'!J15</f>
        <v>0</v>
      </c>
      <c r="D17" s="76"/>
      <c r="E17" s="68"/>
      <c r="F17" s="68"/>
      <c r="G17" s="106"/>
      <c r="H17" s="105"/>
      <c r="I17" s="68"/>
      <c r="J17" s="68"/>
      <c r="K17" s="66"/>
    </row>
    <row r="18" spans="2:11" ht="15">
      <c r="B18" s="64" t="str">
        <f>'נספח 2'!B16</f>
        <v>ה.מדרוג מר א- החזקות מדרוג</v>
      </c>
      <c r="C18" s="67">
        <f>'נספח 2'!J16</f>
        <v>5265</v>
      </c>
      <c r="D18" s="76">
        <f>'נספח 2'!K16</f>
        <v>0</v>
      </c>
      <c r="E18" s="68"/>
      <c r="F18" s="68"/>
      <c r="G18" s="106"/>
      <c r="H18" s="105"/>
      <c r="I18" s="68"/>
      <c r="J18" s="68"/>
      <c r="K18" s="66"/>
    </row>
    <row r="19" spans="2:11" ht="15">
      <c r="B19" s="64" t="str">
        <f>'נספח 2'!B17</f>
        <v>מבטחים לעתיד- חברת מבטחים*</v>
      </c>
      <c r="C19" s="67">
        <f>'נספח 2'!J17</f>
        <v>0</v>
      </c>
      <c r="D19" s="76">
        <f>'נספח 2'!K17</f>
        <v>0</v>
      </c>
      <c r="E19" s="68"/>
      <c r="F19" s="68"/>
      <c r="G19" s="106"/>
      <c r="H19" s="105"/>
      <c r="I19" s="68"/>
      <c r="J19" s="68"/>
      <c r="K19" s="66"/>
    </row>
    <row r="20" spans="2:11" ht="29.25">
      <c r="B20" s="64" t="str">
        <f>'נספח 2'!B18</f>
        <v>*יהב אחזקות יו.אס.איי בע"מ מ"ר 0.01 ש"ח- יהב אחזקות יו.אס.איי בע"מ</v>
      </c>
      <c r="C20" s="67">
        <f>'נספח 2'!J18</f>
        <v>0</v>
      </c>
      <c r="D20" s="76">
        <f>'נספח 2'!K18</f>
        <v>0</v>
      </c>
      <c r="E20" s="68"/>
      <c r="F20" s="68"/>
      <c r="G20" s="106"/>
      <c r="H20" s="105"/>
      <c r="I20" s="68"/>
      <c r="J20" s="68"/>
      <c r="K20" s="66"/>
    </row>
    <row r="21" spans="2:11" ht="15">
      <c r="B21" s="64" t="str">
        <f>'נספח 2'!B19</f>
        <v>ת.ש.י דליה בכורה ש.מ- ת.ש.י דליה בכורה ש.מ*</v>
      </c>
      <c r="C21" s="67">
        <f>'נספח 2'!J19</f>
        <v>0</v>
      </c>
      <c r="D21" s="76">
        <f>'נספח 2'!K19</f>
        <v>0</v>
      </c>
      <c r="E21" s="68"/>
      <c r="F21" s="68"/>
      <c r="G21" s="106"/>
      <c r="H21" s="107">
        <f>'נספח 3ב'!I13</f>
        <v>-226610</v>
      </c>
      <c r="I21" s="68"/>
      <c r="J21" s="68"/>
      <c r="K21" s="66"/>
    </row>
    <row r="22" spans="2:11" s="72" customFormat="1" ht="15">
      <c r="B22" s="61" t="s">
        <v>84</v>
      </c>
      <c r="C22" s="67">
        <f>'נספח 2'!J20</f>
        <v>189252.6818349</v>
      </c>
      <c r="D22" s="76">
        <f>'נספח 2'!K20</f>
        <v>8.0000000000000004E-4</v>
      </c>
      <c r="E22" s="68"/>
      <c r="F22" s="68"/>
      <c r="G22" s="106"/>
      <c r="H22" s="105"/>
      <c r="I22" s="68"/>
      <c r="J22" s="68"/>
      <c r="K22" s="66"/>
    </row>
    <row r="23" spans="2:11" ht="29.25">
      <c r="B23" s="64" t="str">
        <f>'נספח 2'!B21</f>
        <v>*10S LaSalle Chicago - Accrued int- 10S LaSalle Chicago JV LLC</v>
      </c>
      <c r="C23" s="67">
        <f>'נספח 2'!J21</f>
        <v>2232.5043565999999</v>
      </c>
      <c r="D23" s="76">
        <f>'נספח 2'!K21</f>
        <v>0</v>
      </c>
      <c r="E23" s="68"/>
      <c r="F23" s="68"/>
      <c r="G23" s="106"/>
      <c r="H23" s="105"/>
      <c r="I23" s="68"/>
      <c r="J23" s="68"/>
      <c r="K23" s="66"/>
    </row>
    <row r="24" spans="2:11" ht="15">
      <c r="B24" s="64" t="str">
        <f>'נספח 2'!B22</f>
        <v>*10S LaSalle Chicago HON- 10S LaSalle Chicago JV LLC</v>
      </c>
      <c r="C24" s="67">
        <f>'נספח 2'!J22</f>
        <v>-3426.0026301916701</v>
      </c>
      <c r="D24" s="76">
        <f>'נספח 2'!K22</f>
        <v>0</v>
      </c>
      <c r="E24" s="68"/>
      <c r="F24" s="68"/>
      <c r="G24" s="106">
        <f>+'נספח 3ב'!I12</f>
        <v>1470</v>
      </c>
      <c r="H24" s="105"/>
      <c r="I24" s="68"/>
      <c r="J24" s="68"/>
      <c r="K24" s="66"/>
    </row>
    <row r="25" spans="2:11" ht="29.25">
      <c r="B25" s="64" t="str">
        <f>'נספח 2'!B23</f>
        <v>*10S LaSalle Chicago LOAN to TX Blkr- 10S LaSalle Chicago JV LLC</v>
      </c>
      <c r="C25" s="67">
        <f>'נספח 2'!J23</f>
        <v>21993.632978099999</v>
      </c>
      <c r="D25" s="76">
        <f>'נספח 2'!K23</f>
        <v>1E-4</v>
      </c>
      <c r="E25" s="68"/>
      <c r="F25" s="68"/>
      <c r="G25" s="106"/>
      <c r="H25" s="105"/>
      <c r="I25" s="68"/>
      <c r="J25" s="68"/>
      <c r="K25" s="66"/>
    </row>
    <row r="26" spans="2:11" ht="15">
      <c r="B26" s="64" t="str">
        <f>'נספח 2'!B24</f>
        <v>*10S LaSalle Chicago QFPF- 10S LaSalle Chicago JV LLC</v>
      </c>
      <c r="C26" s="67">
        <f>'נספח 2'!J24</f>
        <v>31200.201906547602</v>
      </c>
      <c r="D26" s="76">
        <f>'נספח 2'!K24</f>
        <v>1E-4</v>
      </c>
      <c r="E26" s="68"/>
      <c r="F26" s="68"/>
      <c r="G26" s="106"/>
      <c r="H26" s="105"/>
      <c r="I26" s="68"/>
      <c r="J26" s="68"/>
      <c r="K26" s="66"/>
    </row>
    <row r="27" spans="2:11" ht="29.25">
      <c r="B27" s="64" t="str">
        <f>'נספח 2'!B25</f>
        <v>*529 FIFTH VENTURE LP - HON- 529 FIFTH VENTURE LP</v>
      </c>
      <c r="C27" s="67">
        <f>'נספח 2'!J25</f>
        <v>-33564.397651396801</v>
      </c>
      <c r="D27" s="76">
        <f>'נספח 2'!K25</f>
        <v>-1E-4</v>
      </c>
      <c r="E27" s="68"/>
      <c r="F27" s="68"/>
      <c r="G27" s="106"/>
      <c r="H27" s="105"/>
      <c r="I27" s="68"/>
      <c r="J27" s="68"/>
      <c r="K27" s="66"/>
    </row>
    <row r="28" spans="2:11" ht="29.25">
      <c r="B28" s="64" t="str">
        <f>'נספח 2'!B26</f>
        <v>*529 FIFTH VENTURE LP - LOAN- 529 FIFTH VENTURE LP</v>
      </c>
      <c r="C28" s="67">
        <f>'נספח 2'!J26</f>
        <v>29875.19181</v>
      </c>
      <c r="D28" s="76">
        <f>'נספח 2'!K26</f>
        <v>1E-4</v>
      </c>
      <c r="E28" s="68"/>
      <c r="F28" s="68"/>
      <c r="G28" s="106"/>
      <c r="H28" s="105"/>
      <c r="I28" s="68"/>
      <c r="J28" s="68"/>
      <c r="K28" s="66"/>
    </row>
    <row r="29" spans="2:11" ht="15">
      <c r="B29" s="64" t="str">
        <f>'נספח 2'!B27</f>
        <v>*FIFTH 529 - Accrued int- 529 FIFTH VENTURE LP</v>
      </c>
      <c r="C29" s="67">
        <f>'נספח 2'!J27</f>
        <v>38662.433210499999</v>
      </c>
      <c r="D29" s="76">
        <f>'נספח 2'!K27</f>
        <v>2.0000000000000001E-4</v>
      </c>
      <c r="E29" s="68"/>
      <c r="F29" s="68"/>
      <c r="G29" s="106"/>
      <c r="H29" s="105"/>
      <c r="I29" s="68"/>
      <c r="J29" s="68"/>
      <c r="K29" s="66"/>
    </row>
    <row r="30" spans="2:11" ht="29.25">
      <c r="B30" s="64" t="str">
        <f>'נספח 2'!B28</f>
        <v>*GAIA COPERFILD - Accrued int- gaia coperfild ivc houston</v>
      </c>
      <c r="C30" s="67">
        <f>'נספח 2'!J28</f>
        <v>1074.0396195999999</v>
      </c>
      <c r="D30" s="76">
        <f>'נספח 2'!K28</f>
        <v>0</v>
      </c>
      <c r="E30" s="68"/>
      <c r="F30" s="68"/>
      <c r="G30" s="106"/>
      <c r="H30" s="105"/>
      <c r="I30" s="68"/>
      <c r="J30" s="68"/>
      <c r="K30" s="66"/>
    </row>
    <row r="31" spans="2:11" ht="15">
      <c r="B31" s="64" t="str">
        <f>'נספח 2'!B29</f>
        <v>*GAIA COPERFILD HON- gaia coperfild ivc houston</v>
      </c>
      <c r="C31" s="67">
        <f>'נספח 2'!J29</f>
        <v>4287.2922202764203</v>
      </c>
      <c r="D31" s="76">
        <f>'נספח 2'!K29</f>
        <v>0</v>
      </c>
      <c r="E31" s="68"/>
      <c r="F31" s="68"/>
      <c r="G31" s="106"/>
      <c r="H31" s="105"/>
      <c r="I31" s="68"/>
      <c r="J31" s="68"/>
      <c r="K31" s="66"/>
    </row>
    <row r="32" spans="2:11" ht="15">
      <c r="B32" s="64" t="str">
        <f>'נספח 2'!B30</f>
        <v>*GAIA COPERFILD LOAN- gaia coperfild ivc houston</v>
      </c>
      <c r="C32" s="67">
        <f>'נספח 2'!J30</f>
        <v>5278.5912441999999</v>
      </c>
      <c r="D32" s="76">
        <f>'נספח 2'!K30</f>
        <v>0</v>
      </c>
      <c r="E32" s="68"/>
      <c r="F32" s="68"/>
      <c r="G32" s="106"/>
      <c r="H32" s="105"/>
      <c r="I32" s="68"/>
      <c r="J32" s="68"/>
      <c r="K32" s="66"/>
    </row>
    <row r="33" spans="2:11" ht="15">
      <c r="B33" s="64" t="str">
        <f>'נספח 2'!B31</f>
        <v>*GAIA GOLD COAST PORTFOLIO- GAIA GOLD COAST</v>
      </c>
      <c r="C33" s="67">
        <f>'נספח 2'!J31</f>
        <v>126550.97616509801</v>
      </c>
      <c r="D33" s="76">
        <f>'נספח 2'!K31</f>
        <v>5.9999999999999995E-4</v>
      </c>
      <c r="E33" s="68"/>
      <c r="F33" s="68"/>
      <c r="G33" s="111">
        <f>+'נספח 3ב'!I14</f>
        <v>463</v>
      </c>
      <c r="H33" s="112"/>
      <c r="I33" s="68"/>
      <c r="J33" s="68"/>
      <c r="K33" s="66"/>
    </row>
    <row r="34" spans="2:11" ht="15">
      <c r="B34" s="64" t="s">
        <v>88</v>
      </c>
      <c r="C34" s="67">
        <f>'נספח 2'!J32</f>
        <v>176182.7173784</v>
      </c>
      <c r="D34" s="76">
        <f>'נספח 2'!K32</f>
        <v>8.0000000000000004E-4</v>
      </c>
      <c r="E34" s="68"/>
      <c r="F34" s="68"/>
      <c r="G34" s="111"/>
      <c r="H34" s="112"/>
      <c r="I34" s="68"/>
      <c r="J34" s="68"/>
      <c r="K34" s="66"/>
    </row>
    <row r="35" spans="2:11" ht="15">
      <c r="B35" s="64" t="str">
        <f>'נספח 2'!B35</f>
        <v>*Thor Gateway 1 and 2 ,LLC- Thor Gateway</v>
      </c>
      <c r="C35" s="67">
        <f>'נספח 2'!J35</f>
        <v>8690.8017056881199</v>
      </c>
      <c r="D35" s="76">
        <f>'נספח 2'!K35</f>
        <v>0</v>
      </c>
      <c r="E35" s="68"/>
      <c r="F35" s="68"/>
      <c r="G35" s="111"/>
      <c r="H35" s="112"/>
      <c r="I35" s="68"/>
      <c r="J35" s="68"/>
      <c r="K35" s="66"/>
    </row>
    <row r="36" spans="2:11" ht="15">
      <c r="B36" s="64" t="str">
        <f>'נספח 2'!B36</f>
        <v>*TopMed 860 Chicago- TopMed 860 Chicago</v>
      </c>
      <c r="C36" s="67">
        <f>'נספח 2'!J36</f>
        <v>64359.5906865</v>
      </c>
      <c r="D36" s="76">
        <f>'נספח 2'!K36</f>
        <v>2.9999999999999997E-4</v>
      </c>
      <c r="E36" s="68"/>
      <c r="F36" s="68"/>
      <c r="G36" s="111"/>
      <c r="H36" s="112"/>
      <c r="I36" s="68"/>
      <c r="J36" s="68"/>
      <c r="K36" s="66"/>
    </row>
    <row r="37" spans="2:11" ht="29.25">
      <c r="B37" s="64" t="str">
        <f>'נספח 2'!B37</f>
        <v>*Amitim Miv U.S. Real Estate Investments Hon (2014)- יהב אחזקות יו.אס.איי בע"מ</v>
      </c>
      <c r="C37" s="67">
        <f>'נספח 2'!J37</f>
        <v>0</v>
      </c>
      <c r="D37" s="76">
        <f>'נספח 2'!K37</f>
        <v>0</v>
      </c>
      <c r="E37" s="68"/>
      <c r="F37" s="68"/>
      <c r="G37" s="111"/>
      <c r="H37" s="112"/>
      <c r="I37" s="68"/>
      <c r="J37" s="68"/>
      <c r="K37" s="66"/>
    </row>
    <row r="38" spans="2:11" ht="29.25">
      <c r="B38" s="64" t="str">
        <f>'נספח 2'!B38</f>
        <v>*Amitim Miv U.S. Real Estate Investments Hov LP- יהב אחזקות יו.אס.איי בע"מ</v>
      </c>
      <c r="C38" s="67">
        <f>'נספח 2'!J38</f>
        <v>0</v>
      </c>
      <c r="D38" s="76">
        <f>'נספח 2'!K38</f>
        <v>0</v>
      </c>
      <c r="E38" s="68"/>
      <c r="F38" s="68"/>
      <c r="G38" s="111"/>
      <c r="H38" s="112"/>
      <c r="I38" s="68"/>
      <c r="J38" s="68"/>
      <c r="K38" s="66"/>
    </row>
    <row r="39" spans="2:11" ht="15">
      <c r="B39" s="64" t="str">
        <f>'נספח 2'!B39</f>
        <v>Mivtachim Texas 12 LP</v>
      </c>
      <c r="C39" s="67">
        <f>'נספח 2'!J39</f>
        <v>26400.818176600002</v>
      </c>
      <c r="D39" s="76">
        <f>'נספח 2'!K39</f>
        <v>1E-4</v>
      </c>
      <c r="E39" s="68"/>
      <c r="F39" s="68"/>
      <c r="G39" s="111"/>
      <c r="H39" s="112"/>
      <c r="I39" s="68"/>
      <c r="J39" s="68"/>
      <c r="K39" s="66"/>
    </row>
    <row r="40" spans="2:11" ht="15">
      <c r="B40" s="64" t="str">
        <f>'נספח 2'!B40</f>
        <v>HG CITY CENTER LP- HG CITY CENTER.LP</v>
      </c>
      <c r="C40" s="67">
        <f>'נספח 2'!J40</f>
        <v>0</v>
      </c>
      <c r="D40" s="76"/>
      <c r="E40" s="68"/>
      <c r="F40" s="68"/>
      <c r="G40" s="111"/>
      <c r="H40" s="113">
        <f>'נספח 3ב'!I7</f>
        <v>-35342</v>
      </c>
      <c r="I40" s="110"/>
      <c r="J40" s="68"/>
      <c r="K40" s="66"/>
    </row>
    <row r="41" spans="2:11" ht="15">
      <c r="B41" s="64" t="str">
        <f>'נספח 2'!B41</f>
        <v>*Danvers Holdco- Danvers Holdco, LP</v>
      </c>
      <c r="C41" s="67">
        <f>'נספח 2'!J41</f>
        <v>70787.129710049994</v>
      </c>
      <c r="D41" s="76">
        <f>'נספח 2'!K41</f>
        <v>2.9999999999999997E-4</v>
      </c>
      <c r="E41" s="68"/>
      <c r="F41" s="68"/>
      <c r="G41" s="111"/>
      <c r="H41" s="112"/>
      <c r="I41" s="68"/>
      <c r="J41" s="68"/>
      <c r="K41" s="66"/>
    </row>
    <row r="42" spans="2:11" ht="29.25">
      <c r="B42" s="64" t="str">
        <f>'נספח 2'!B42</f>
        <v>*GAIA - Atlanta &amp; Nashville accrued int- Gaia Class A Multifamily Properties LP</v>
      </c>
      <c r="C42" s="67">
        <f>'נספח 2'!J42</f>
        <v>6786.2519749000003</v>
      </c>
      <c r="D42" s="76">
        <f>'נספח 2'!K42</f>
        <v>0</v>
      </c>
      <c r="E42" s="68"/>
      <c r="F42" s="68"/>
      <c r="G42" s="111"/>
      <c r="H42" s="112"/>
      <c r="I42" s="68"/>
      <c r="J42" s="68"/>
      <c r="K42" s="66"/>
    </row>
    <row r="43" spans="2:11" ht="29.25">
      <c r="B43" s="64" t="str">
        <f>'נספח 2'!B43</f>
        <v>*GAIA - Atlanta &amp; Nashville HON- Gaia Class A Multifamily Properties LP</v>
      </c>
      <c r="C43" s="67">
        <f>'נספח 2'!J43</f>
        <v>28508.204674447199</v>
      </c>
      <c r="D43" s="76">
        <f>'נספח 2'!K43</f>
        <v>1E-4</v>
      </c>
      <c r="E43" s="68"/>
      <c r="F43" s="68"/>
      <c r="G43" s="111"/>
      <c r="H43" s="112"/>
      <c r="I43" s="68"/>
      <c r="J43" s="68"/>
      <c r="K43" s="66"/>
    </row>
    <row r="44" spans="2:11" ht="29.25">
      <c r="B44" s="64" t="str">
        <f>'נספח 2'!B44</f>
        <v>*GAIA - Atlanta &amp; Nashville HOV- Gaia Class A Multifamily Properties LP</v>
      </c>
      <c r="C44" s="67">
        <f>'נספח 2'!J44</f>
        <v>42519.871421800002</v>
      </c>
      <c r="D44" s="76">
        <f>'נספח 2'!K44</f>
        <v>2.0000000000000001E-4</v>
      </c>
      <c r="E44" s="68"/>
      <c r="F44" s="68"/>
      <c r="G44" s="111"/>
      <c r="H44" s="112"/>
      <c r="I44" s="68"/>
      <c r="J44" s="68"/>
      <c r="K44" s="66"/>
    </row>
    <row r="45" spans="2:11" s="72" customFormat="1" ht="15">
      <c r="B45" s="64" t="s">
        <v>85</v>
      </c>
      <c r="C45" s="67">
        <f>'נספח 2'!J45</f>
        <v>102338.128176247</v>
      </c>
      <c r="D45" s="76">
        <f>'נספח 2'!K45</f>
        <v>4.0000000000000002E-4</v>
      </c>
      <c r="E45" s="68"/>
      <c r="F45" s="68"/>
      <c r="G45" s="111"/>
      <c r="H45" s="112"/>
      <c r="I45" s="68"/>
      <c r="J45" s="68"/>
      <c r="K45" s="66"/>
    </row>
    <row r="46" spans="2:11" s="72" customFormat="1" ht="15">
      <c r="B46" s="64" t="s">
        <v>86</v>
      </c>
      <c r="C46" s="67">
        <f>'נספח 2'!J46</f>
        <v>110191.684235159</v>
      </c>
      <c r="D46" s="76">
        <f>'נספח 2'!K46</f>
        <v>5.0000000000000001E-4</v>
      </c>
      <c r="E46" s="68"/>
      <c r="F46" s="68"/>
      <c r="G46" s="111"/>
      <c r="H46" s="112"/>
      <c r="I46" s="68"/>
      <c r="J46" s="68"/>
      <c r="K46" s="66"/>
    </row>
    <row r="47" spans="2:11" s="72" customFormat="1" ht="15">
      <c r="B47" s="64" t="s">
        <v>90</v>
      </c>
      <c r="C47" s="67">
        <f>'נספח 2'!J47</f>
        <v>116072.96151710799</v>
      </c>
      <c r="D47" s="76">
        <f>'נספח 2'!K47</f>
        <v>5.0000000000000001E-4</v>
      </c>
      <c r="E47" s="68"/>
      <c r="F47" s="68"/>
      <c r="G47" s="111">
        <f>+'נספח 3ב'!I9+'נספח 3ב'!I10+'נספח 3ב'!I11</f>
        <v>655</v>
      </c>
      <c r="H47" s="112"/>
      <c r="I47" s="68"/>
      <c r="J47" s="68"/>
      <c r="K47" s="66"/>
    </row>
    <row r="48" spans="2:11" s="92" customFormat="1" ht="15">
      <c r="B48" s="57" t="s">
        <v>92</v>
      </c>
      <c r="C48" s="67">
        <f>'נספח 2'!J48</f>
        <v>7516.0537440480002</v>
      </c>
      <c r="D48" s="76">
        <f>'נספח 2'!K48</f>
        <v>0</v>
      </c>
      <c r="E48" s="68"/>
      <c r="F48" s="68"/>
      <c r="G48" s="111"/>
      <c r="H48" s="112"/>
      <c r="I48" s="68"/>
      <c r="J48" s="68"/>
      <c r="K48" s="66"/>
    </row>
    <row r="49" spans="2:11" s="92" customFormat="1" ht="15">
      <c r="B49" s="57" t="s">
        <v>94</v>
      </c>
      <c r="C49" s="67">
        <f>'נספח 2'!J49</f>
        <v>38035.166326667902</v>
      </c>
      <c r="D49" s="76">
        <f>'נספח 2'!K49</f>
        <v>2.0000000000000001E-4</v>
      </c>
      <c r="E49" s="68"/>
      <c r="F49" s="68"/>
      <c r="G49" s="111"/>
      <c r="H49" s="112"/>
      <c r="I49" s="68"/>
      <c r="J49" s="68"/>
      <c r="K49" s="66"/>
    </row>
    <row r="50" spans="2:11" s="92" customFormat="1" ht="15">
      <c r="B50" s="57" t="s">
        <v>96</v>
      </c>
      <c r="C50" s="67">
        <f>'נספח 2'!J50</f>
        <v>70075.963286400001</v>
      </c>
      <c r="D50" s="76">
        <f>'נספח 2'!K50</f>
        <v>2.9999999999999997E-4</v>
      </c>
      <c r="E50" s="68"/>
      <c r="F50" s="68"/>
      <c r="G50" s="111"/>
      <c r="H50" s="112"/>
      <c r="I50" s="68"/>
      <c r="J50" s="68"/>
      <c r="K50" s="66"/>
    </row>
    <row r="51" spans="2:11" s="92" customFormat="1" ht="15">
      <c r="B51" s="94" t="s">
        <v>102</v>
      </c>
      <c r="C51" s="67">
        <f>'נספח 2'!J51</f>
        <v>0</v>
      </c>
      <c r="D51" s="76">
        <f>'נספח 2'!K51</f>
        <v>0</v>
      </c>
      <c r="E51" s="68"/>
      <c r="F51" s="68"/>
      <c r="G51" s="111"/>
      <c r="H51" s="114">
        <f>'נספח 3ב'!I8</f>
        <v>-800</v>
      </c>
      <c r="I51" s="68"/>
      <c r="J51" s="68"/>
      <c r="K51" s="66"/>
    </row>
    <row r="52" spans="2:11" s="92" customFormat="1" ht="15">
      <c r="B52" s="94" t="s">
        <v>103</v>
      </c>
      <c r="C52" s="67">
        <f>'נספח 2'!J52</f>
        <v>161715.86275634699</v>
      </c>
      <c r="D52" s="76">
        <f>'נספח 2'!K52</f>
        <v>6.9999999999999999E-4</v>
      </c>
      <c r="E52" s="68"/>
      <c r="F52" s="68"/>
      <c r="G52" s="111"/>
      <c r="H52" s="112"/>
      <c r="I52" s="68"/>
      <c r="J52" s="68"/>
      <c r="K52" s="66"/>
    </row>
    <row r="53" spans="2:11" s="92" customFormat="1" ht="15">
      <c r="B53" s="94" t="s">
        <v>113</v>
      </c>
      <c r="C53" s="67">
        <f>'נספח 2'!J53</f>
        <v>38924</v>
      </c>
      <c r="D53" s="76">
        <f>'נספח 2'!K53</f>
        <v>2.0000000000000001E-4</v>
      </c>
      <c r="E53" s="68"/>
      <c r="F53" s="68"/>
      <c r="G53" s="111"/>
      <c r="H53" s="112"/>
      <c r="I53" s="68"/>
      <c r="J53" s="68"/>
      <c r="K53" s="66"/>
    </row>
    <row r="54" spans="2:11" ht="15">
      <c r="B54" s="30" t="s">
        <v>73</v>
      </c>
      <c r="C54" s="69">
        <f>SUM(C14:C53)</f>
        <v>1760617.2930990711</v>
      </c>
      <c r="D54" s="76">
        <f>SUM(D14:D53)</f>
        <v>7.3999999999999995E-3</v>
      </c>
      <c r="E54" s="69">
        <f t="shared" ref="E54:F54" si="0">SUM(E14:E46)</f>
        <v>0</v>
      </c>
      <c r="F54" s="69">
        <f t="shared" si="0"/>
        <v>0</v>
      </c>
      <c r="G54" s="108">
        <f>SUM(G14:G53)</f>
        <v>2588</v>
      </c>
      <c r="H54" s="108">
        <f>SUM(H14:H53)</f>
        <v>-262752</v>
      </c>
      <c r="I54" s="69">
        <f t="shared" ref="I54:K54" si="1">SUM(I14:I46)</f>
        <v>0</v>
      </c>
      <c r="J54" s="69">
        <f t="shared" si="1"/>
        <v>0</v>
      </c>
      <c r="K54" s="69">
        <f t="shared" si="1"/>
        <v>0</v>
      </c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25"/>
  <sheetViews>
    <sheetView showGridLines="0" showZeros="0" rightToLeft="1" topLeftCell="A28" workbookViewId="0">
      <selection activeCell="H61" sqref="H61"/>
    </sheetView>
  </sheetViews>
  <sheetFormatPr defaultRowHeight="14.25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21.125" bestFit="1" customWidth="1"/>
    <col min="11" max="12" width="9.875" bestFit="1" customWidth="1"/>
  </cols>
  <sheetData>
    <row r="1" spans="2:13">
      <c r="I1" s="31"/>
    </row>
    <row r="2" spans="2:13" ht="15">
      <c r="B2" s="4" t="s">
        <v>107</v>
      </c>
      <c r="C2" s="32"/>
      <c r="D2" s="32"/>
      <c r="E2" s="32"/>
      <c r="F2" s="32"/>
      <c r="G2" s="33"/>
      <c r="H2" s="33"/>
      <c r="I2" s="34"/>
      <c r="J2" s="32"/>
      <c r="K2" s="32"/>
    </row>
    <row r="3" spans="2:13" ht="15">
      <c r="B3" s="4" t="str">
        <f>'נספח 1'!B6</f>
        <v xml:space="preserve">מבטחים מוסד לביטוח סוציאלי של העובדים בעמ בניהול מיוחד </v>
      </c>
      <c r="C3" s="32"/>
      <c r="D3" s="32"/>
      <c r="E3" s="32"/>
      <c r="F3" s="32"/>
      <c r="G3" s="35"/>
      <c r="H3" s="33"/>
      <c r="I3" s="34"/>
      <c r="J3" s="32"/>
      <c r="K3" s="32"/>
    </row>
    <row r="4" spans="2:13" ht="15">
      <c r="B4" s="4" t="str">
        <f>'נספח 1'!B7</f>
        <v>מספר אישור: 316</v>
      </c>
      <c r="C4" s="32"/>
      <c r="D4" s="32"/>
      <c r="E4" s="32"/>
      <c r="F4" s="32"/>
      <c r="G4" s="35"/>
      <c r="H4" s="33"/>
      <c r="I4" s="34"/>
      <c r="J4" s="32"/>
      <c r="K4" s="32"/>
    </row>
    <row r="5" spans="2:13" ht="15">
      <c r="B5" s="36"/>
      <c r="I5" s="31"/>
    </row>
    <row r="6" spans="2:13" ht="51">
      <c r="B6" s="37" t="s">
        <v>16</v>
      </c>
      <c r="C6" s="37" t="s">
        <v>17</v>
      </c>
      <c r="D6" s="37" t="s">
        <v>18</v>
      </c>
      <c r="E6" s="37" t="s">
        <v>19</v>
      </c>
      <c r="F6" s="37" t="s">
        <v>20</v>
      </c>
      <c r="G6" s="37" t="s">
        <v>21</v>
      </c>
      <c r="H6" s="37" t="s">
        <v>22</v>
      </c>
      <c r="I6" s="38" t="s">
        <v>23</v>
      </c>
      <c r="J6" s="37" t="s">
        <v>24</v>
      </c>
      <c r="K6" s="37" t="s">
        <v>25</v>
      </c>
    </row>
    <row r="7" spans="2:13" ht="15">
      <c r="B7" s="51" t="s">
        <v>47</v>
      </c>
      <c r="C7" s="52"/>
      <c r="D7" s="52"/>
      <c r="E7" s="52"/>
      <c r="F7" s="52"/>
      <c r="G7" s="52"/>
      <c r="H7" s="52"/>
      <c r="I7" s="53"/>
      <c r="J7" s="54"/>
      <c r="K7" s="53"/>
    </row>
    <row r="8" spans="2:13" ht="15">
      <c r="B8" s="55" t="s">
        <v>26</v>
      </c>
      <c r="C8" s="52"/>
      <c r="D8" s="52"/>
      <c r="E8" s="52"/>
      <c r="F8" s="52"/>
      <c r="G8" s="52"/>
      <c r="H8" s="52"/>
      <c r="I8" s="53"/>
      <c r="J8" s="54"/>
      <c r="K8" s="53"/>
    </row>
    <row r="9" spans="2:13" ht="15">
      <c r="B9" s="56" t="s">
        <v>27</v>
      </c>
      <c r="C9" s="52"/>
      <c r="D9" s="52"/>
      <c r="E9" s="52"/>
      <c r="F9" s="52"/>
      <c r="G9" s="52"/>
      <c r="H9" s="52"/>
      <c r="I9" s="53"/>
      <c r="J9" s="82"/>
      <c r="K9" s="83"/>
    </row>
    <row r="10" spans="2:13" ht="15">
      <c r="B10" s="56" t="s">
        <v>48</v>
      </c>
      <c r="C10" s="57"/>
      <c r="D10" s="57"/>
      <c r="E10" s="57"/>
      <c r="F10" s="58"/>
      <c r="G10" s="59"/>
      <c r="H10" s="58"/>
      <c r="I10" s="53"/>
      <c r="J10" s="84"/>
      <c r="K10" s="83"/>
    </row>
    <row r="11" spans="2:13" ht="15">
      <c r="B11" s="56" t="s">
        <v>49</v>
      </c>
      <c r="C11" s="52"/>
      <c r="D11" s="52"/>
      <c r="E11" s="52"/>
      <c r="F11" s="52"/>
      <c r="G11" s="52"/>
      <c r="H11" s="52"/>
      <c r="I11" s="60"/>
      <c r="J11" s="85"/>
      <c r="K11" s="86"/>
    </row>
    <row r="12" spans="2:13" ht="15">
      <c r="B12" s="61" t="s">
        <v>50</v>
      </c>
      <c r="C12" s="63">
        <v>6254</v>
      </c>
      <c r="D12" s="52"/>
      <c r="E12" s="52"/>
      <c r="F12" s="52"/>
      <c r="G12" s="52"/>
      <c r="H12" s="52"/>
      <c r="I12" s="62">
        <v>0</v>
      </c>
      <c r="J12" s="75">
        <v>143014.44029728501</v>
      </c>
      <c r="K12" s="78">
        <v>5.0000000000000001E-4</v>
      </c>
    </row>
    <row r="13" spans="2:13" ht="15">
      <c r="B13" s="61" t="s">
        <v>51</v>
      </c>
      <c r="C13" s="63">
        <v>6387</v>
      </c>
      <c r="D13" s="52"/>
      <c r="E13" s="52"/>
      <c r="F13" s="52"/>
      <c r="G13" s="52"/>
      <c r="H13" s="52"/>
      <c r="I13" s="62">
        <v>0</v>
      </c>
      <c r="J13" s="75">
        <v>129815.50196718999</v>
      </c>
      <c r="K13" s="78">
        <v>5.0000000000000001E-4</v>
      </c>
      <c r="L13" s="72"/>
      <c r="M13" s="72"/>
    </row>
    <row r="14" spans="2:13" s="93" customFormat="1">
      <c r="B14" s="74" t="s">
        <v>52</v>
      </c>
      <c r="C14" s="80">
        <v>79871</v>
      </c>
      <c r="D14" s="87"/>
      <c r="E14" s="87"/>
      <c r="F14" s="88"/>
      <c r="G14" s="89"/>
      <c r="H14" s="88"/>
      <c r="I14" s="75">
        <v>0</v>
      </c>
      <c r="J14" s="75"/>
      <c r="K14" s="75">
        <v>0</v>
      </c>
    </row>
    <row r="15" spans="2:13">
      <c r="B15" s="74" t="s">
        <v>53</v>
      </c>
      <c r="C15" s="80">
        <v>83519</v>
      </c>
      <c r="D15" s="87"/>
      <c r="E15" s="87"/>
      <c r="F15" s="88"/>
      <c r="G15" s="89"/>
      <c r="H15" s="88"/>
      <c r="I15" s="75">
        <v>0</v>
      </c>
      <c r="K15" s="75">
        <v>0</v>
      </c>
      <c r="L15" s="72"/>
      <c r="M15" s="72"/>
    </row>
    <row r="16" spans="2:13">
      <c r="B16" s="74" t="s">
        <v>54</v>
      </c>
      <c r="C16" s="80">
        <v>83501</v>
      </c>
      <c r="D16" s="87"/>
      <c r="E16" s="87"/>
      <c r="F16" s="88"/>
      <c r="G16" s="89"/>
      <c r="H16" s="88"/>
      <c r="I16" s="75">
        <v>0</v>
      </c>
      <c r="J16" s="75">
        <v>5265</v>
      </c>
      <c r="K16" s="75">
        <v>0</v>
      </c>
      <c r="L16" s="72"/>
      <c r="M16" s="72"/>
    </row>
    <row r="17" spans="2:13">
      <c r="B17" s="61" t="s">
        <v>55</v>
      </c>
      <c r="C17" s="63">
        <v>23093</v>
      </c>
      <c r="D17" s="57"/>
      <c r="E17" s="57"/>
      <c r="F17" s="58"/>
      <c r="G17" s="59"/>
      <c r="H17" s="58"/>
      <c r="I17" s="62">
        <v>0</v>
      </c>
      <c r="J17" s="75"/>
      <c r="K17" s="75">
        <v>0</v>
      </c>
      <c r="L17" s="72"/>
      <c r="M17" s="72"/>
    </row>
    <row r="18" spans="2:13">
      <c r="B18" s="61" t="s">
        <v>56</v>
      </c>
      <c r="C18" s="63">
        <v>45153</v>
      </c>
      <c r="D18" s="57"/>
      <c r="E18" s="57"/>
      <c r="F18" s="58"/>
      <c r="G18" s="59"/>
      <c r="H18" s="58"/>
      <c r="I18" s="62"/>
      <c r="J18" s="75"/>
      <c r="K18" s="75">
        <v>0</v>
      </c>
      <c r="L18" s="72"/>
      <c r="M18" s="72"/>
    </row>
    <row r="19" spans="2:13">
      <c r="B19" s="61" t="s">
        <v>57</v>
      </c>
      <c r="C19" s="63">
        <v>36483</v>
      </c>
      <c r="D19" s="46"/>
      <c r="E19" s="46"/>
      <c r="F19" s="46"/>
      <c r="G19" s="46"/>
      <c r="H19" s="46"/>
      <c r="I19" s="62">
        <v>0</v>
      </c>
      <c r="J19" s="75"/>
      <c r="K19" s="90"/>
      <c r="L19" s="72"/>
      <c r="M19" s="72"/>
    </row>
    <row r="20" spans="2:13" ht="15">
      <c r="B20" s="61" t="s">
        <v>84</v>
      </c>
      <c r="C20" s="63">
        <v>51078</v>
      </c>
      <c r="D20" s="52"/>
      <c r="E20" s="46"/>
      <c r="F20" s="46"/>
      <c r="G20" s="46"/>
      <c r="H20" s="46"/>
      <c r="I20" s="62"/>
      <c r="J20" s="77">
        <v>189252.6818349</v>
      </c>
      <c r="K20" s="78">
        <v>8.0000000000000004E-4</v>
      </c>
      <c r="L20" s="72"/>
      <c r="M20" s="72"/>
    </row>
    <row r="21" spans="2:13">
      <c r="B21" s="61" t="s">
        <v>58</v>
      </c>
      <c r="C21" s="63">
        <v>60413309</v>
      </c>
      <c r="D21" s="46"/>
      <c r="E21" s="46"/>
      <c r="F21" s="46"/>
      <c r="G21" s="46"/>
      <c r="H21" s="46"/>
      <c r="I21" s="62">
        <v>0</v>
      </c>
      <c r="J21" s="75">
        <v>2232.5043565999999</v>
      </c>
      <c r="K21" s="75">
        <v>0</v>
      </c>
      <c r="L21" s="72"/>
      <c r="M21" s="72"/>
    </row>
    <row r="22" spans="2:13">
      <c r="B22" s="61" t="s">
        <v>59</v>
      </c>
      <c r="C22" s="63">
        <v>61001889</v>
      </c>
      <c r="D22" s="46"/>
      <c r="E22" s="46"/>
      <c r="F22" s="46"/>
      <c r="G22" s="46"/>
      <c r="H22" s="46"/>
      <c r="I22" s="62">
        <v>0</v>
      </c>
      <c r="J22" s="75">
        <v>-3426.0026301916701</v>
      </c>
      <c r="K22" s="75">
        <v>0</v>
      </c>
      <c r="L22" s="72"/>
      <c r="M22" s="72"/>
    </row>
    <row r="23" spans="2:13">
      <c r="B23" s="61" t="s">
        <v>60</v>
      </c>
      <c r="C23" s="63">
        <v>61001897</v>
      </c>
      <c r="D23" s="46"/>
      <c r="E23" s="46"/>
      <c r="F23" s="46"/>
      <c r="G23" s="46"/>
      <c r="H23" s="46"/>
      <c r="I23" s="62">
        <v>0</v>
      </c>
      <c r="J23" s="75">
        <v>21993.632978099999</v>
      </c>
      <c r="K23" s="79">
        <v>1E-4</v>
      </c>
      <c r="L23" s="72"/>
      <c r="M23" s="72"/>
    </row>
    <row r="24" spans="2:13">
      <c r="B24" s="61" t="s">
        <v>61</v>
      </c>
      <c r="C24" s="63">
        <v>61001905</v>
      </c>
      <c r="D24" s="46"/>
      <c r="E24" s="46"/>
      <c r="F24" s="46"/>
      <c r="G24" s="46"/>
      <c r="H24" s="46"/>
      <c r="I24" s="62">
        <v>0</v>
      </c>
      <c r="J24" s="75">
        <v>31200.201906547602</v>
      </c>
      <c r="K24" s="79">
        <v>1E-4</v>
      </c>
      <c r="L24" s="72"/>
      <c r="M24" s="72"/>
    </row>
    <row r="25" spans="2:13">
      <c r="B25" s="61" t="s">
        <v>62</v>
      </c>
      <c r="C25" s="63">
        <v>60374576</v>
      </c>
      <c r="D25" s="46"/>
      <c r="E25" s="46"/>
      <c r="F25" s="46"/>
      <c r="G25" s="46"/>
      <c r="H25" s="46"/>
      <c r="I25" s="62">
        <v>0</v>
      </c>
      <c r="J25" s="75">
        <v>-33564.397651396801</v>
      </c>
      <c r="K25" s="75">
        <v>-1E-4</v>
      </c>
      <c r="L25" s="72"/>
      <c r="M25" s="72"/>
    </row>
    <row r="26" spans="2:13">
      <c r="B26" s="61" t="s">
        <v>63</v>
      </c>
      <c r="C26" s="63">
        <v>60374550</v>
      </c>
      <c r="D26" s="46"/>
      <c r="E26" s="46"/>
      <c r="F26" s="46"/>
      <c r="G26" s="46"/>
      <c r="H26" s="46"/>
      <c r="I26" s="62">
        <v>0</v>
      </c>
      <c r="J26" s="75">
        <v>29875.19181</v>
      </c>
      <c r="K26" s="79">
        <v>1E-4</v>
      </c>
      <c r="L26" s="72"/>
      <c r="M26" s="72"/>
    </row>
    <row r="27" spans="2:13">
      <c r="B27" s="74" t="s">
        <v>64</v>
      </c>
      <c r="C27" s="63">
        <v>60413333</v>
      </c>
      <c r="D27" s="46"/>
      <c r="E27" s="46"/>
      <c r="F27" s="46"/>
      <c r="G27" s="46"/>
      <c r="H27" s="46"/>
      <c r="I27" s="62">
        <v>0</v>
      </c>
      <c r="J27" s="75">
        <v>38662.433210499999</v>
      </c>
      <c r="K27" s="79">
        <v>2.0000000000000001E-4</v>
      </c>
      <c r="L27" s="72"/>
      <c r="M27" s="72"/>
    </row>
    <row r="28" spans="2:13">
      <c r="B28" s="74" t="s">
        <v>65</v>
      </c>
      <c r="C28" s="63">
        <v>60413325</v>
      </c>
      <c r="D28" s="46"/>
      <c r="E28" s="46"/>
      <c r="F28" s="46"/>
      <c r="G28" s="46"/>
      <c r="H28" s="46"/>
      <c r="I28" s="62">
        <v>0</v>
      </c>
      <c r="J28" s="75">
        <v>1074.0396195999999</v>
      </c>
      <c r="K28" s="79">
        <v>0</v>
      </c>
      <c r="L28" s="72"/>
      <c r="M28" s="72"/>
    </row>
    <row r="29" spans="2:13">
      <c r="B29" s="74" t="s">
        <v>66</v>
      </c>
      <c r="C29" s="63">
        <v>60380565</v>
      </c>
      <c r="D29" s="46"/>
      <c r="E29" s="46"/>
      <c r="F29" s="46"/>
      <c r="G29" s="46"/>
      <c r="H29" s="46"/>
      <c r="I29" s="62">
        <v>0</v>
      </c>
      <c r="J29" s="75">
        <v>4287.2922202764203</v>
      </c>
      <c r="K29" s="79">
        <v>0</v>
      </c>
      <c r="L29" s="72"/>
      <c r="M29" s="72"/>
    </row>
    <row r="30" spans="2:13">
      <c r="B30" s="74" t="s">
        <v>67</v>
      </c>
      <c r="C30" s="63">
        <v>60380573</v>
      </c>
      <c r="D30" s="46"/>
      <c r="E30" s="46"/>
      <c r="F30" s="46"/>
      <c r="G30" s="46"/>
      <c r="H30" s="46"/>
      <c r="I30" s="62">
        <v>0</v>
      </c>
      <c r="J30" s="75">
        <v>5278.5912441999999</v>
      </c>
      <c r="K30" s="79">
        <v>0</v>
      </c>
      <c r="L30" s="72"/>
      <c r="M30" s="72"/>
    </row>
    <row r="31" spans="2:13">
      <c r="B31" s="74" t="s">
        <v>68</v>
      </c>
      <c r="C31" s="63">
        <v>60418993</v>
      </c>
      <c r="D31" s="46"/>
      <c r="E31" s="46"/>
      <c r="F31" s="46"/>
      <c r="G31" s="46"/>
      <c r="H31" s="46"/>
      <c r="I31" s="62">
        <v>0</v>
      </c>
      <c r="J31" s="75">
        <v>126550.97616509801</v>
      </c>
      <c r="K31" s="79">
        <v>5.9999999999999995E-4</v>
      </c>
      <c r="L31" s="72"/>
      <c r="M31" s="72"/>
    </row>
    <row r="32" spans="2:13">
      <c r="B32" s="74" t="s">
        <v>88</v>
      </c>
      <c r="C32" s="80" t="s">
        <v>89</v>
      </c>
      <c r="D32" s="81"/>
      <c r="E32" s="81"/>
      <c r="F32" s="81"/>
      <c r="G32" s="81"/>
      <c r="H32" s="81"/>
      <c r="I32" s="75">
        <v>0</v>
      </c>
      <c r="J32" s="75">
        <v>176182.7173784</v>
      </c>
      <c r="K32" s="79">
        <v>8.0000000000000004E-4</v>
      </c>
      <c r="L32" s="72"/>
      <c r="M32" s="72"/>
    </row>
    <row r="33" spans="2:13" s="91" customFormat="1">
      <c r="B33" s="80" t="s">
        <v>98</v>
      </c>
      <c r="C33" s="80" t="s">
        <v>99</v>
      </c>
      <c r="D33" s="81"/>
      <c r="E33" s="81"/>
      <c r="F33" s="81"/>
      <c r="G33" s="81"/>
      <c r="H33" s="81"/>
      <c r="I33" s="75"/>
      <c r="J33" s="75"/>
      <c r="K33" s="79">
        <v>0</v>
      </c>
    </row>
    <row r="34" spans="2:13" s="91" customFormat="1">
      <c r="B34" s="80" t="s">
        <v>100</v>
      </c>
      <c r="C34" s="80" t="s">
        <v>101</v>
      </c>
      <c r="D34" s="81"/>
      <c r="E34" s="81"/>
      <c r="F34" s="81"/>
      <c r="G34" s="81"/>
      <c r="H34" s="81"/>
      <c r="I34" s="75"/>
      <c r="J34" s="75"/>
      <c r="K34" s="79">
        <v>0</v>
      </c>
    </row>
    <row r="35" spans="2:13">
      <c r="B35" s="74" t="s">
        <v>69</v>
      </c>
      <c r="C35" s="63">
        <v>60409380</v>
      </c>
      <c r="D35" s="46"/>
      <c r="E35" s="46"/>
      <c r="F35" s="46"/>
      <c r="G35" s="46"/>
      <c r="H35" s="46"/>
      <c r="I35" s="62">
        <v>0</v>
      </c>
      <c r="J35" s="75">
        <v>8690.8017056881199</v>
      </c>
      <c r="K35" s="79">
        <v>0</v>
      </c>
      <c r="L35" s="72"/>
      <c r="M35" s="72"/>
    </row>
    <row r="36" spans="2:13">
      <c r="B36" s="74" t="s">
        <v>70</v>
      </c>
      <c r="C36" s="63">
        <v>60418985</v>
      </c>
      <c r="D36" s="46"/>
      <c r="E36" s="46"/>
      <c r="F36" s="46"/>
      <c r="G36" s="46"/>
      <c r="H36" s="46"/>
      <c r="I36" s="62">
        <v>0</v>
      </c>
      <c r="J36" s="75">
        <v>64359.5906865</v>
      </c>
      <c r="K36" s="79">
        <v>2.9999999999999997E-4</v>
      </c>
      <c r="L36" s="72"/>
      <c r="M36" s="72"/>
    </row>
    <row r="37" spans="2:13">
      <c r="B37" s="74" t="s">
        <v>71</v>
      </c>
      <c r="C37" s="63">
        <v>7894563</v>
      </c>
      <c r="D37" s="46"/>
      <c r="E37" s="46"/>
      <c r="F37" s="46"/>
      <c r="G37" s="46"/>
      <c r="H37" s="46"/>
      <c r="I37" s="62">
        <v>0</v>
      </c>
      <c r="J37" s="75"/>
      <c r="K37" s="79">
        <v>0</v>
      </c>
      <c r="L37" s="72"/>
      <c r="M37" s="72"/>
    </row>
    <row r="38" spans="2:13">
      <c r="B38" s="74" t="s">
        <v>72</v>
      </c>
      <c r="C38" s="63">
        <v>7894561</v>
      </c>
      <c r="D38" s="46"/>
      <c r="E38" s="46"/>
      <c r="F38" s="46"/>
      <c r="G38" s="46"/>
      <c r="H38" s="46"/>
      <c r="I38" s="62">
        <v>0</v>
      </c>
      <c r="J38" s="75"/>
      <c r="K38" s="79">
        <v>0</v>
      </c>
      <c r="L38" s="72"/>
      <c r="M38" s="72"/>
    </row>
    <row r="39" spans="2:13">
      <c r="B39" s="74" t="s">
        <v>87</v>
      </c>
      <c r="C39" s="63">
        <v>7894577</v>
      </c>
      <c r="D39" s="46"/>
      <c r="E39" s="46"/>
      <c r="F39" s="46"/>
      <c r="G39" s="46"/>
      <c r="H39" s="46"/>
      <c r="I39" s="62">
        <v>0</v>
      </c>
      <c r="J39" s="75">
        <v>26400.818176600002</v>
      </c>
      <c r="K39" s="79">
        <v>1E-4</v>
      </c>
      <c r="L39" s="72"/>
      <c r="M39" s="72"/>
    </row>
    <row r="40" spans="2:13">
      <c r="B40" s="74" t="s">
        <v>74</v>
      </c>
      <c r="C40" s="63" t="s">
        <v>75</v>
      </c>
      <c r="D40" s="46"/>
      <c r="E40" s="46"/>
      <c r="F40" s="46"/>
      <c r="G40" s="46"/>
      <c r="H40" s="46"/>
      <c r="I40" s="62"/>
      <c r="J40" s="75"/>
      <c r="K40" s="79"/>
      <c r="L40" s="72"/>
      <c r="M40" s="72"/>
    </row>
    <row r="41" spans="2:13">
      <c r="B41" s="74" t="s">
        <v>76</v>
      </c>
      <c r="C41" s="63" t="s">
        <v>77</v>
      </c>
      <c r="D41" s="46"/>
      <c r="E41" s="46"/>
      <c r="F41" s="46"/>
      <c r="G41" s="46"/>
      <c r="H41" s="46"/>
      <c r="I41" s="62"/>
      <c r="J41" s="75">
        <v>70787.129710049994</v>
      </c>
      <c r="K41" s="79">
        <v>2.9999999999999997E-4</v>
      </c>
      <c r="L41" s="72"/>
      <c r="M41" s="72"/>
    </row>
    <row r="42" spans="2:13">
      <c r="B42" s="74" t="s">
        <v>78</v>
      </c>
      <c r="C42" s="63" t="s">
        <v>79</v>
      </c>
      <c r="D42" s="46"/>
      <c r="E42" s="46"/>
      <c r="F42" s="46"/>
      <c r="G42" s="46"/>
      <c r="H42" s="46"/>
      <c r="I42" s="62"/>
      <c r="J42" s="75">
        <v>6786.2519749000003</v>
      </c>
      <c r="K42" s="79">
        <v>0</v>
      </c>
      <c r="L42" s="72"/>
      <c r="M42" s="72"/>
    </row>
    <row r="43" spans="2:13">
      <c r="B43" s="74" t="s">
        <v>80</v>
      </c>
      <c r="C43" s="63" t="s">
        <v>81</v>
      </c>
      <c r="D43" s="46"/>
      <c r="E43" s="46"/>
      <c r="F43" s="46"/>
      <c r="G43" s="46"/>
      <c r="H43" s="46"/>
      <c r="I43" s="62"/>
      <c r="J43" s="75">
        <v>28508.204674447199</v>
      </c>
      <c r="K43" s="79">
        <v>1E-4</v>
      </c>
      <c r="L43" s="72"/>
      <c r="M43" s="72"/>
    </row>
    <row r="44" spans="2:13">
      <c r="B44" s="74" t="s">
        <v>82</v>
      </c>
      <c r="C44" s="63" t="s">
        <v>83</v>
      </c>
      <c r="D44" s="46"/>
      <c r="E44" s="46"/>
      <c r="F44" s="46"/>
      <c r="G44" s="46"/>
      <c r="H44" s="46"/>
      <c r="I44" s="62"/>
      <c r="J44" s="75">
        <v>42519.871421800002</v>
      </c>
      <c r="K44" s="79">
        <v>2.0000000000000001E-4</v>
      </c>
      <c r="L44" s="72"/>
      <c r="M44" s="72"/>
    </row>
    <row r="45" spans="2:13" ht="15">
      <c r="B45" s="74" t="s">
        <v>85</v>
      </c>
      <c r="C45" s="57">
        <v>62008610</v>
      </c>
      <c r="D45" s="52"/>
      <c r="E45" s="46"/>
      <c r="F45" s="46"/>
      <c r="G45" s="46"/>
      <c r="H45" s="46"/>
      <c r="I45" s="62"/>
      <c r="J45" s="77">
        <v>102338.128176247</v>
      </c>
      <c r="K45" s="79">
        <v>4.0000000000000002E-4</v>
      </c>
      <c r="L45" s="72"/>
      <c r="M45" s="72"/>
    </row>
    <row r="46" spans="2:13" ht="15">
      <c r="B46" s="61" t="s">
        <v>86</v>
      </c>
      <c r="C46" s="57">
        <v>62009980</v>
      </c>
      <c r="D46" s="52"/>
      <c r="E46" s="46"/>
      <c r="F46" s="46"/>
      <c r="G46" s="46"/>
      <c r="H46" s="46"/>
      <c r="I46" s="62"/>
      <c r="J46" s="77">
        <v>110191.684235159</v>
      </c>
      <c r="K46" s="79">
        <v>5.0000000000000001E-4</v>
      </c>
      <c r="L46" s="72"/>
      <c r="M46" s="72"/>
    </row>
    <row r="47" spans="2:13" s="72" customFormat="1" ht="15">
      <c r="B47" s="61" t="s">
        <v>90</v>
      </c>
      <c r="C47" s="57" t="s">
        <v>91</v>
      </c>
      <c r="D47" s="52"/>
      <c r="E47" s="46"/>
      <c r="F47" s="46"/>
      <c r="G47" s="46"/>
      <c r="H47" s="46"/>
      <c r="I47" s="62"/>
      <c r="J47" s="77">
        <v>116072.96151710799</v>
      </c>
      <c r="K47" s="79">
        <v>5.0000000000000001E-4</v>
      </c>
    </row>
    <row r="48" spans="2:13" s="72" customFormat="1" ht="15">
      <c r="B48" s="57" t="s">
        <v>92</v>
      </c>
      <c r="C48" s="57" t="s">
        <v>93</v>
      </c>
      <c r="D48" s="52"/>
      <c r="E48" s="46"/>
      <c r="F48" s="46"/>
      <c r="G48" s="46"/>
      <c r="H48" s="46"/>
      <c r="I48" s="62"/>
      <c r="J48" s="75">
        <v>7516.0537440480002</v>
      </c>
      <c r="K48" s="75">
        <v>0</v>
      </c>
    </row>
    <row r="49" spans="2:12" s="72" customFormat="1" ht="15">
      <c r="B49" s="57" t="s">
        <v>94</v>
      </c>
      <c r="C49" s="57" t="s">
        <v>95</v>
      </c>
      <c r="D49" s="52"/>
      <c r="E49" s="46"/>
      <c r="F49" s="46"/>
      <c r="G49" s="46"/>
      <c r="H49" s="46"/>
      <c r="I49" s="62"/>
      <c r="J49" s="75">
        <v>38035.166326667902</v>
      </c>
      <c r="K49" s="79">
        <v>2.0000000000000001E-4</v>
      </c>
    </row>
    <row r="50" spans="2:12" s="72" customFormat="1" ht="15">
      <c r="B50" s="57" t="s">
        <v>96</v>
      </c>
      <c r="C50" s="57" t="s">
        <v>97</v>
      </c>
      <c r="D50" s="52"/>
      <c r="E50" s="46"/>
      <c r="F50" s="46"/>
      <c r="G50" s="46"/>
      <c r="H50" s="46"/>
      <c r="I50" s="62"/>
      <c r="J50" s="75">
        <v>70075.963286400001</v>
      </c>
      <c r="K50" s="79">
        <v>2.9999999999999997E-4</v>
      </c>
    </row>
    <row r="51" spans="2:12" s="92" customFormat="1" ht="15">
      <c r="B51" s="57" t="s">
        <v>102</v>
      </c>
      <c r="C51" s="57" t="s">
        <v>104</v>
      </c>
      <c r="D51" s="52"/>
      <c r="E51" s="46"/>
      <c r="F51" s="46"/>
      <c r="G51" s="46"/>
      <c r="H51" s="46"/>
      <c r="I51" s="62"/>
      <c r="J51" s="75"/>
      <c r="K51" s="79">
        <v>0</v>
      </c>
    </row>
    <row r="52" spans="2:12" s="92" customFormat="1" ht="15">
      <c r="B52" s="57" t="s">
        <v>103</v>
      </c>
      <c r="C52" s="57" t="s">
        <v>105</v>
      </c>
      <c r="D52" s="52"/>
      <c r="E52" s="46"/>
      <c r="F52" s="46"/>
      <c r="G52" s="46"/>
      <c r="H52" s="46"/>
      <c r="I52" s="62"/>
      <c r="J52" s="75">
        <v>161715.86275634699</v>
      </c>
      <c r="K52" s="79">
        <v>6.9999999999999999E-4</v>
      </c>
    </row>
    <row r="53" spans="2:12" s="92" customFormat="1" ht="15">
      <c r="B53" s="57" t="s">
        <v>113</v>
      </c>
      <c r="C53" s="57">
        <v>31000360</v>
      </c>
      <c r="D53" s="52"/>
      <c r="E53" s="46"/>
      <c r="F53" s="46"/>
      <c r="G53" s="46"/>
      <c r="H53" s="46"/>
      <c r="I53" s="62"/>
      <c r="J53" s="75">
        <v>38924</v>
      </c>
      <c r="K53" s="79">
        <v>2.0000000000000001E-4</v>
      </c>
    </row>
    <row r="54" spans="2:12" ht="15">
      <c r="B54" s="65" t="s">
        <v>73</v>
      </c>
      <c r="C54" s="52"/>
      <c r="D54" s="52"/>
      <c r="E54" s="52"/>
      <c r="F54" s="52"/>
      <c r="G54" s="52"/>
      <c r="H54" s="52"/>
      <c r="I54" s="66"/>
      <c r="J54" s="75">
        <f>SUM(J12:J53)</f>
        <v>1760617.2930990711</v>
      </c>
      <c r="K54" s="79">
        <f>SUM(K12:K53)</f>
        <v>7.3999999999999995E-3</v>
      </c>
      <c r="L54" s="72"/>
    </row>
    <row r="55" spans="2:12" ht="18">
      <c r="B55" s="39"/>
      <c r="I55" s="50"/>
      <c r="J55" s="73"/>
      <c r="K55" s="50"/>
      <c r="L55" s="72"/>
    </row>
    <row r="56" spans="2:12" ht="18">
      <c r="I56" s="50"/>
      <c r="J56" s="50"/>
      <c r="K56" s="50"/>
    </row>
    <row r="57" spans="2:12" ht="18">
      <c r="I57" s="50"/>
      <c r="J57" s="50"/>
      <c r="K57" s="50"/>
    </row>
    <row r="58" spans="2:12" ht="18">
      <c r="I58" s="50"/>
      <c r="J58" s="50"/>
      <c r="K58" s="50"/>
    </row>
    <row r="59" spans="2:12" ht="18">
      <c r="I59" s="50"/>
      <c r="J59" s="50"/>
      <c r="K59" s="50"/>
    </row>
    <row r="60" spans="2:12" ht="18">
      <c r="I60" s="50"/>
      <c r="J60" s="50"/>
      <c r="K60" s="50"/>
    </row>
    <row r="61" spans="2:12" ht="18">
      <c r="I61" s="50"/>
      <c r="J61" s="50"/>
      <c r="K61" s="50"/>
    </row>
    <row r="62" spans="2:12" ht="18">
      <c r="I62" s="50"/>
      <c r="J62" s="50"/>
      <c r="K62" s="50"/>
    </row>
    <row r="63" spans="2:12" ht="18">
      <c r="I63" s="50"/>
      <c r="J63" s="50"/>
      <c r="K63" s="50"/>
    </row>
    <row r="64" spans="2:12" ht="18">
      <c r="I64" s="50"/>
      <c r="J64" s="50"/>
      <c r="K64" s="50"/>
    </row>
    <row r="65" spans="9:11" ht="18">
      <c r="I65" s="50"/>
      <c r="J65" s="50"/>
      <c r="K65" s="50"/>
    </row>
    <row r="66" spans="9:11" ht="18">
      <c r="I66" s="50"/>
      <c r="J66" s="50"/>
      <c r="K66" s="50"/>
    </row>
    <row r="67" spans="9:11" ht="18">
      <c r="I67" s="50"/>
      <c r="J67" s="50"/>
      <c r="K67" s="50"/>
    </row>
    <row r="68" spans="9:11" ht="18">
      <c r="I68" s="50"/>
      <c r="J68" s="50"/>
      <c r="K68" s="50"/>
    </row>
    <row r="69" spans="9:11" ht="18">
      <c r="I69" s="50"/>
      <c r="J69" s="50"/>
      <c r="K69" s="50"/>
    </row>
    <row r="70" spans="9:11" ht="18">
      <c r="I70" s="50"/>
      <c r="J70" s="50"/>
      <c r="K70" s="50"/>
    </row>
    <row r="71" spans="9:11" ht="18">
      <c r="I71" s="50"/>
      <c r="J71" s="50"/>
      <c r="K71" s="50"/>
    </row>
    <row r="72" spans="9:11" ht="18">
      <c r="I72" s="50"/>
      <c r="J72" s="50"/>
      <c r="K72" s="50"/>
    </row>
    <row r="73" spans="9:11" ht="18">
      <c r="I73" s="50"/>
      <c r="J73" s="50"/>
      <c r="K73" s="50"/>
    </row>
    <row r="74" spans="9:11" ht="18">
      <c r="I74" s="50"/>
      <c r="J74" s="50"/>
      <c r="K74" s="50"/>
    </row>
    <row r="75" spans="9:11" ht="18">
      <c r="I75" s="50"/>
      <c r="J75" s="50"/>
      <c r="K75" s="50"/>
    </row>
    <row r="76" spans="9:11" ht="18">
      <c r="I76" s="50"/>
      <c r="J76" s="50"/>
      <c r="K76" s="50"/>
    </row>
    <row r="77" spans="9:11" ht="18">
      <c r="I77" s="50"/>
      <c r="J77" s="50"/>
      <c r="K77" s="50"/>
    </row>
    <row r="78" spans="9:11" ht="18">
      <c r="I78" s="50"/>
      <c r="J78" s="50"/>
      <c r="K78" s="50"/>
    </row>
    <row r="79" spans="9:11" ht="18">
      <c r="I79" s="50"/>
      <c r="J79" s="50"/>
      <c r="K79" s="50"/>
    </row>
    <row r="80" spans="9:11" ht="18">
      <c r="I80" s="50"/>
      <c r="J80" s="50"/>
      <c r="K80" s="50"/>
    </row>
    <row r="81" spans="9:11" ht="18">
      <c r="I81" s="50"/>
      <c r="J81" s="50"/>
      <c r="K81" s="50"/>
    </row>
    <row r="82" spans="9:11" ht="18">
      <c r="I82" s="50"/>
      <c r="J82" s="50"/>
      <c r="K82" s="50"/>
    </row>
    <row r="83" spans="9:11" ht="18">
      <c r="I83" s="50"/>
      <c r="J83" s="50"/>
      <c r="K83" s="50"/>
    </row>
    <row r="84" spans="9:11" ht="18">
      <c r="I84" s="50"/>
      <c r="J84" s="50"/>
      <c r="K84" s="50"/>
    </row>
    <row r="85" spans="9:11" ht="18">
      <c r="I85" s="50"/>
      <c r="J85" s="50"/>
      <c r="K85" s="50"/>
    </row>
    <row r="86" spans="9:11" ht="18">
      <c r="I86" s="50"/>
      <c r="J86" s="50"/>
      <c r="K86" s="50"/>
    </row>
    <row r="87" spans="9:11" ht="18">
      <c r="I87" s="50"/>
      <c r="J87" s="50"/>
    </row>
    <row r="88" spans="9:11" ht="18">
      <c r="I88" s="50"/>
    </row>
    <row r="89" spans="9:11" ht="18">
      <c r="I89" s="50"/>
    </row>
    <row r="90" spans="9:11" ht="18">
      <c r="I90" s="50"/>
    </row>
    <row r="91" spans="9:11" ht="18">
      <c r="I91" s="50"/>
    </row>
    <row r="92" spans="9:11" ht="18">
      <c r="I92" s="50"/>
    </row>
    <row r="93" spans="9:11" ht="18">
      <c r="I93" s="50"/>
    </row>
    <row r="94" spans="9:11" ht="18">
      <c r="I94" s="50"/>
    </row>
    <row r="95" spans="9:11" ht="18">
      <c r="I95" s="50"/>
    </row>
    <row r="96" spans="9:11" ht="18">
      <c r="I96" s="50"/>
    </row>
    <row r="97" spans="9:9" ht="18">
      <c r="I97" s="50"/>
    </row>
    <row r="98" spans="9:9" ht="18">
      <c r="I98" s="50"/>
    </row>
    <row r="99" spans="9:9" ht="18">
      <c r="I99" s="50"/>
    </row>
    <row r="100" spans="9:9" ht="18">
      <c r="I100" s="50"/>
    </row>
    <row r="101" spans="9:9" ht="18">
      <c r="I101" s="50"/>
    </row>
    <row r="102" spans="9:9" ht="18">
      <c r="I102" s="50"/>
    </row>
    <row r="103" spans="9:9" ht="18">
      <c r="I103" s="50"/>
    </row>
    <row r="104" spans="9:9" ht="18">
      <c r="I104" s="50"/>
    </row>
    <row r="105" spans="9:9" ht="18">
      <c r="I105" s="50"/>
    </row>
    <row r="106" spans="9:9" ht="18">
      <c r="I106" s="50"/>
    </row>
    <row r="107" spans="9:9" ht="18">
      <c r="I107" s="50"/>
    </row>
    <row r="108" spans="9:9" ht="18">
      <c r="I108" s="50"/>
    </row>
    <row r="109" spans="9:9" ht="18">
      <c r="I109" s="50"/>
    </row>
    <row r="110" spans="9:9" ht="18">
      <c r="I110" s="50"/>
    </row>
    <row r="111" spans="9:9" ht="18">
      <c r="I111" s="50"/>
    </row>
    <row r="112" spans="9:9" ht="18">
      <c r="I112" s="50"/>
    </row>
    <row r="113" spans="9:9" ht="18">
      <c r="I113" s="50"/>
    </row>
    <row r="114" spans="9:9" ht="18">
      <c r="I114" s="50"/>
    </row>
    <row r="115" spans="9:9" ht="18">
      <c r="I115" s="50"/>
    </row>
    <row r="116" spans="9:9" ht="18">
      <c r="I116" s="50"/>
    </row>
    <row r="117" spans="9:9" ht="18">
      <c r="I117" s="50"/>
    </row>
    <row r="118" spans="9:9" ht="18">
      <c r="I118" s="50"/>
    </row>
    <row r="119" spans="9:9" ht="18">
      <c r="I119" s="50"/>
    </row>
    <row r="120" spans="9:9" ht="18">
      <c r="I120" s="50"/>
    </row>
    <row r="121" spans="9:9" ht="18">
      <c r="I121" s="50"/>
    </row>
    <row r="122" spans="9:9" ht="18">
      <c r="I122" s="50"/>
    </row>
    <row r="123" spans="9:9" ht="18">
      <c r="I123" s="50"/>
    </row>
    <row r="124" spans="9:9" ht="18">
      <c r="I124" s="50"/>
    </row>
    <row r="125" spans="9:9" ht="18">
      <c r="I125" s="50"/>
    </row>
  </sheetData>
  <dataValidations count="1">
    <dataValidation allowBlank="1" showInputMessage="1" showErrorMessage="1" sqref="J51:J53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8"/>
  <sheetViews>
    <sheetView showGridLines="0" showZeros="0" rightToLeft="1" workbookViewId="0">
      <selection activeCell="B4" sqref="B4"/>
    </sheetView>
  </sheetViews>
  <sheetFormatPr defaultRowHeight="14.25"/>
  <cols>
    <col min="1" max="1" width="18.875" customWidth="1"/>
    <col min="2" max="2" width="28.75" bestFit="1" customWidth="1"/>
    <col min="3" max="3" width="14" customWidth="1"/>
    <col min="4" max="5" width="8.75" bestFit="1" customWidth="1"/>
  </cols>
  <sheetData>
    <row r="2" spans="2:9" ht="15">
      <c r="B2" s="2" t="s">
        <v>28</v>
      </c>
      <c r="C2" s="40"/>
      <c r="D2" s="3"/>
      <c r="E2" s="3"/>
    </row>
    <row r="3" spans="2:9" ht="15">
      <c r="B3" s="2" t="s">
        <v>108</v>
      </c>
      <c r="C3" s="40"/>
      <c r="D3" s="3"/>
      <c r="E3" s="3"/>
      <c r="F3" s="41"/>
      <c r="G3" s="41"/>
      <c r="H3" s="41"/>
      <c r="I3" s="41"/>
    </row>
    <row r="4" spans="2:9" ht="15">
      <c r="B4" s="4" t="str">
        <f>'נספח 1'!B6</f>
        <v xml:space="preserve">מבטחים מוסד לביטוח סוציאלי של העובדים בעמ בניהול מיוחד </v>
      </c>
      <c r="C4" s="40"/>
      <c r="D4" s="3"/>
      <c r="E4" s="3"/>
      <c r="F4" s="41"/>
      <c r="G4" s="41"/>
      <c r="H4" s="41"/>
      <c r="I4" s="41"/>
    </row>
    <row r="5" spans="2:9" ht="15">
      <c r="B5" s="4" t="str">
        <f>'נספח 1'!B7</f>
        <v>מספר אישור: 316</v>
      </c>
      <c r="C5" s="40"/>
      <c r="D5" s="3"/>
      <c r="E5" s="3"/>
      <c r="F5" s="41"/>
      <c r="G5" s="41"/>
      <c r="H5" s="41"/>
      <c r="I5" s="41"/>
    </row>
    <row r="6" spans="2:9" ht="15">
      <c r="B6" s="42"/>
      <c r="C6" s="40"/>
      <c r="D6" s="3"/>
      <c r="E6" s="3"/>
      <c r="F6" s="41"/>
      <c r="G6" s="41"/>
      <c r="H6" s="41"/>
      <c r="I6" s="41"/>
    </row>
    <row r="7" spans="2:9" ht="51">
      <c r="B7" s="43" t="s">
        <v>29</v>
      </c>
      <c r="C7" s="43" t="s">
        <v>17</v>
      </c>
      <c r="D7" s="43" t="s">
        <v>30</v>
      </c>
      <c r="E7" s="43" t="s">
        <v>31</v>
      </c>
    </row>
    <row r="8" spans="2:9">
      <c r="B8" s="46"/>
      <c r="C8" s="46"/>
      <c r="D8" s="46"/>
      <c r="E8" s="4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15"/>
  <sheetViews>
    <sheetView showGridLines="0" showZeros="0" rightToLeft="1" workbookViewId="0">
      <selection activeCell="I9" sqref="I9"/>
    </sheetView>
  </sheetViews>
  <sheetFormatPr defaultRowHeight="14.25"/>
  <cols>
    <col min="1" max="1" width="5.625" bestFit="1" customWidth="1"/>
    <col min="2" max="2" width="65.87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2.375" bestFit="1" customWidth="1"/>
  </cols>
  <sheetData>
    <row r="2" spans="1:9" ht="15">
      <c r="A2" s="1"/>
      <c r="B2" s="4" t="s">
        <v>109</v>
      </c>
      <c r="C2" s="32"/>
      <c r="D2" s="32"/>
      <c r="E2" s="44"/>
      <c r="F2" s="32"/>
      <c r="G2" s="33"/>
      <c r="H2" s="32"/>
      <c r="I2" s="40"/>
    </row>
    <row r="3" spans="1:9" ht="15">
      <c r="B3" s="4" t="str">
        <f>'נספח 1'!B6</f>
        <v xml:space="preserve">מבטחים מוסד לביטוח סוציאלי של העובדים בעמ בניהול מיוחד </v>
      </c>
      <c r="C3" s="32"/>
      <c r="D3" s="32"/>
      <c r="E3" s="44"/>
      <c r="F3" s="32"/>
      <c r="G3" s="33"/>
      <c r="H3" s="32"/>
      <c r="I3" s="40"/>
    </row>
    <row r="4" spans="1:9" ht="15">
      <c r="B4" s="4" t="str">
        <f>'נספח 1'!B7</f>
        <v>מספר אישור: 316</v>
      </c>
      <c r="C4" s="32"/>
      <c r="D4" s="32"/>
      <c r="E4" s="44"/>
      <c r="F4" s="32"/>
      <c r="G4" s="33"/>
      <c r="H4" s="32"/>
      <c r="I4" s="40"/>
    </row>
    <row r="5" spans="1:9" ht="51">
      <c r="B5" s="43"/>
      <c r="C5" s="43" t="s">
        <v>32</v>
      </c>
      <c r="D5" s="45" t="s">
        <v>33</v>
      </c>
      <c r="E5" s="45" t="s">
        <v>34</v>
      </c>
      <c r="F5" s="45" t="s">
        <v>35</v>
      </c>
      <c r="G5" s="45" t="s">
        <v>36</v>
      </c>
      <c r="H5" s="45" t="s">
        <v>37</v>
      </c>
      <c r="I5" s="45" t="s">
        <v>38</v>
      </c>
    </row>
    <row r="6" spans="1:9">
      <c r="B6" s="46"/>
      <c r="C6" s="46"/>
      <c r="D6" s="43"/>
      <c r="E6" s="43"/>
      <c r="F6" s="43"/>
      <c r="G6" s="43" t="s">
        <v>5</v>
      </c>
      <c r="H6" s="43" t="s">
        <v>5</v>
      </c>
      <c r="I6" s="43" t="s">
        <v>39</v>
      </c>
    </row>
    <row r="7" spans="1:9" ht="24" customHeight="1">
      <c r="B7" s="95" t="s">
        <v>74</v>
      </c>
      <c r="C7" s="80">
        <v>62001385</v>
      </c>
      <c r="D7" s="70">
        <v>44364</v>
      </c>
      <c r="E7" s="46"/>
      <c r="F7" s="46"/>
      <c r="G7" s="46"/>
      <c r="H7" s="54"/>
      <c r="I7" s="109">
        <v>-35342</v>
      </c>
    </row>
    <row r="8" spans="1:9" ht="15">
      <c r="B8" s="95" t="s">
        <v>103</v>
      </c>
      <c r="C8" s="87">
        <v>62009290</v>
      </c>
      <c r="D8" s="70">
        <v>44483</v>
      </c>
      <c r="E8" s="52"/>
      <c r="F8" s="52"/>
      <c r="G8" s="52"/>
      <c r="H8" s="54"/>
      <c r="I8" s="109">
        <v>-800</v>
      </c>
    </row>
    <row r="9" spans="1:9" ht="15">
      <c r="B9" s="95" t="s">
        <v>90</v>
      </c>
      <c r="C9" s="87" t="s">
        <v>91</v>
      </c>
      <c r="D9" s="70">
        <v>44281</v>
      </c>
      <c r="E9" s="52"/>
      <c r="F9" s="52"/>
      <c r="G9" s="52"/>
      <c r="H9" s="54"/>
      <c r="I9" s="101">
        <v>100</v>
      </c>
    </row>
    <row r="10" spans="1:9" s="92" customFormat="1" ht="15">
      <c r="B10" s="96" t="s">
        <v>90</v>
      </c>
      <c r="C10" s="97" t="s">
        <v>91</v>
      </c>
      <c r="D10" s="70">
        <v>44473</v>
      </c>
      <c r="E10" s="52"/>
      <c r="F10" s="52"/>
      <c r="G10" s="52"/>
      <c r="H10" s="54"/>
      <c r="I10" s="101">
        <v>322</v>
      </c>
    </row>
    <row r="11" spans="1:9" ht="15">
      <c r="B11" s="98" t="s">
        <v>90</v>
      </c>
      <c r="C11" s="99" t="s">
        <v>91</v>
      </c>
      <c r="D11" s="100">
        <v>44557</v>
      </c>
      <c r="E11" s="52"/>
      <c r="F11" s="52"/>
      <c r="G11" s="52"/>
      <c r="H11" s="54"/>
      <c r="I11" s="101">
        <v>233</v>
      </c>
    </row>
    <row r="12" spans="1:9" ht="15">
      <c r="B12" s="98" t="s">
        <v>61</v>
      </c>
      <c r="C12" s="99">
        <v>7894599</v>
      </c>
      <c r="D12" s="100">
        <v>44561</v>
      </c>
      <c r="E12" s="51"/>
      <c r="F12" s="51"/>
      <c r="G12" s="51"/>
      <c r="H12" s="71"/>
      <c r="I12" s="102">
        <v>1470</v>
      </c>
    </row>
    <row r="13" spans="1:9">
      <c r="B13" s="98" t="s">
        <v>57</v>
      </c>
      <c r="C13" s="99">
        <v>36483</v>
      </c>
      <c r="D13" s="100">
        <v>44273</v>
      </c>
      <c r="E13" s="46"/>
      <c r="F13" s="46"/>
      <c r="G13" s="46"/>
      <c r="H13" s="46"/>
      <c r="I13" s="103">
        <v>-226610</v>
      </c>
    </row>
    <row r="14" spans="1:9">
      <c r="B14" s="98" t="s">
        <v>68</v>
      </c>
      <c r="C14" s="99">
        <v>60418993</v>
      </c>
      <c r="D14" s="100">
        <v>44543</v>
      </c>
      <c r="E14" s="46"/>
      <c r="F14" s="46"/>
      <c r="G14" s="46"/>
      <c r="H14" s="46"/>
      <c r="I14" s="103">
        <v>463</v>
      </c>
    </row>
    <row r="15" spans="1:9" ht="15">
      <c r="B15" s="115" t="s">
        <v>112</v>
      </c>
      <c r="C15" s="52"/>
      <c r="D15" s="52"/>
      <c r="E15" s="52"/>
      <c r="F15" s="52"/>
      <c r="G15" s="52"/>
      <c r="H15" s="52"/>
      <c r="I15" s="116">
        <f>SUM(I7:I14)</f>
        <v>-260164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/>
  <cols>
    <col min="1" max="1" width="16" customWidth="1"/>
    <col min="2" max="2" width="38.25" bestFit="1" customWidth="1"/>
    <col min="3" max="4" width="11" customWidth="1"/>
    <col min="5" max="5" width="14.125" customWidth="1"/>
    <col min="6" max="6" width="11.75" customWidth="1"/>
    <col min="7" max="7" width="11.375" customWidth="1"/>
    <col min="8" max="8" width="9.5" customWidth="1"/>
  </cols>
  <sheetData>
    <row r="5" spans="2:13" ht="15">
      <c r="B5" s="2" t="s">
        <v>110</v>
      </c>
      <c r="C5" s="40"/>
      <c r="D5" s="40"/>
      <c r="E5" s="40"/>
      <c r="F5" s="40"/>
      <c r="G5" s="40"/>
      <c r="H5" s="40"/>
    </row>
    <row r="6" spans="2:13" ht="15">
      <c r="B6" s="4" t="str">
        <f>'נספח 1'!B6</f>
        <v xml:space="preserve">מבטחים מוסד לביטוח סוציאלי של העובדים בעמ בניהול מיוחד </v>
      </c>
      <c r="C6" s="40"/>
      <c r="D6" s="40"/>
      <c r="E6" s="40"/>
      <c r="F6" s="40"/>
      <c r="G6" s="40"/>
      <c r="H6" s="40"/>
    </row>
    <row r="7" spans="2:13" ht="15">
      <c r="B7" s="4" t="str">
        <f>'נספח 1'!B7</f>
        <v>מספר אישור: 316</v>
      </c>
      <c r="C7" s="40"/>
      <c r="D7" s="40"/>
      <c r="E7" s="40"/>
      <c r="F7" s="40"/>
      <c r="G7" s="40"/>
      <c r="H7" s="40"/>
    </row>
    <row r="10" spans="2:13" ht="60">
      <c r="B10" s="47"/>
      <c r="C10" s="47" t="s">
        <v>33</v>
      </c>
      <c r="D10" s="48" t="s">
        <v>17</v>
      </c>
      <c r="E10" s="48" t="s">
        <v>23</v>
      </c>
      <c r="F10" s="48" t="s">
        <v>40</v>
      </c>
      <c r="G10" s="48" t="s">
        <v>41</v>
      </c>
      <c r="H10" s="48" t="s">
        <v>42</v>
      </c>
      <c r="I10" s="49"/>
      <c r="J10" s="49"/>
      <c r="K10" s="49"/>
      <c r="L10" s="49"/>
      <c r="M10" s="49"/>
    </row>
    <row r="11" spans="2:13" ht="15">
      <c r="B11" s="47"/>
      <c r="C11" s="47"/>
      <c r="D11" s="47"/>
      <c r="E11" s="47" t="s">
        <v>5</v>
      </c>
      <c r="F11" s="47" t="s">
        <v>4</v>
      </c>
      <c r="G11" s="47" t="s">
        <v>4</v>
      </c>
      <c r="H11" s="47" t="s">
        <v>4</v>
      </c>
      <c r="I11" s="49"/>
      <c r="J11" s="49"/>
      <c r="K11" s="49"/>
      <c r="L11" s="49"/>
      <c r="M11" s="4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workbookViewId="0">
      <selection activeCell="B7" sqref="B7"/>
    </sheetView>
  </sheetViews>
  <sheetFormatPr defaultRowHeight="14.25"/>
  <cols>
    <col min="1" max="1" width="14.375" customWidth="1"/>
    <col min="2" max="2" width="17.125" customWidth="1"/>
    <col min="3" max="3" width="23.625" customWidth="1"/>
    <col min="4" max="4" width="15.375" customWidth="1"/>
    <col min="5" max="5" width="9.625" customWidth="1"/>
    <col min="6" max="6" width="13.25" customWidth="1"/>
  </cols>
  <sheetData>
    <row r="6" spans="2:8" ht="15">
      <c r="B6" s="2" t="s">
        <v>111</v>
      </c>
      <c r="C6" s="40"/>
      <c r="D6" s="40"/>
      <c r="E6" s="40"/>
      <c r="F6" s="40"/>
    </row>
    <row r="7" spans="2:8" ht="15">
      <c r="B7" s="4" t="str">
        <f>'נספח 1'!B6</f>
        <v xml:space="preserve">מבטחים מוסד לביטוח סוציאלי של העובדים בעמ בניהול מיוחד </v>
      </c>
      <c r="C7" s="40"/>
      <c r="D7" s="40"/>
      <c r="E7" s="40"/>
      <c r="F7" s="40"/>
    </row>
    <row r="8" spans="2:8" ht="15">
      <c r="B8" s="4" t="str">
        <f>'נספח 1'!B7</f>
        <v>מספר אישור: 316</v>
      </c>
      <c r="C8" s="40"/>
      <c r="D8" s="40"/>
      <c r="E8" s="40"/>
      <c r="F8" s="40"/>
      <c r="G8" s="40"/>
      <c r="H8" s="40"/>
    </row>
    <row r="10" spans="2:8" ht="60">
      <c r="B10" s="47"/>
      <c r="C10" s="47" t="s">
        <v>43</v>
      </c>
      <c r="D10" s="48" t="s">
        <v>17</v>
      </c>
      <c r="E10" s="48" t="s">
        <v>23</v>
      </c>
      <c r="F10" s="48" t="s">
        <v>44</v>
      </c>
      <c r="G10" s="49"/>
    </row>
    <row r="11" spans="2:8" ht="15">
      <c r="B11" s="47"/>
      <c r="C11" s="47"/>
      <c r="D11" s="47"/>
      <c r="E11" s="47" t="s">
        <v>5</v>
      </c>
      <c r="F11" s="47" t="s">
        <v>4</v>
      </c>
      <c r="G11" s="4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2D0BAF9-9E1B-4451-AD70-0D3CF9777B64}">
  <ds:schemaRefs>
    <ds:schemaRef ds:uri="0b10fada-9d34-4c2d-8090-b9db555d658b"/>
    <ds:schemaRef ds:uri="21e3d994-461f-4904-b5d3-a3b49fb448a4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0B10FADA-9D34-4C2D-8090-B9DB555D658B"/>
  </ds:schemaRefs>
</ds:datastoreItem>
</file>

<file path=customXml/itemProps4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יגאל שלפר</cp:lastModifiedBy>
  <cp:lastPrinted>2022-03-27T08:30:01Z</cp:lastPrinted>
  <dcterms:created xsi:type="dcterms:W3CDTF">2017-03-07T07:02:21Z</dcterms:created>
  <dcterms:modified xsi:type="dcterms:W3CDTF">2022-03-28T07:56:21Z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