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9440" windowHeight="1179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62913"/>
</workbook>
</file>

<file path=xl/calcChain.xml><?xml version="1.0" encoding="utf-8"?>
<calcChain xmlns="http://schemas.openxmlformats.org/spreadsheetml/2006/main">
  <c r="G48" i="2" l="1"/>
  <c r="G47" i="2"/>
  <c r="G45" i="2"/>
  <c r="G43" i="2"/>
  <c r="C48" i="2" l="1"/>
  <c r="C47" i="2"/>
  <c r="J49" i="3"/>
  <c r="D48" i="2"/>
  <c r="D47" i="2"/>
  <c r="D46" i="2" l="1"/>
  <c r="C46" i="2"/>
  <c r="D45" i="2"/>
  <c r="C45" i="2"/>
  <c r="D44" i="2"/>
  <c r="C44" i="2"/>
  <c r="C43" i="2" l="1"/>
  <c r="D43" i="2"/>
  <c r="D42" i="2" l="1"/>
  <c r="D41" i="2"/>
  <c r="D14" i="2"/>
  <c r="G42" i="2" l="1"/>
  <c r="G49" i="2"/>
  <c r="C42" i="2"/>
  <c r="C14" i="2"/>
  <c r="C41" i="2"/>
  <c r="E49" i="2"/>
  <c r="F49" i="2"/>
  <c r="H49" i="2"/>
  <c r="I49" i="2"/>
  <c r="J49" i="2"/>
  <c r="K49" i="2"/>
  <c r="B38" i="2" l="1"/>
  <c r="C38" i="2"/>
  <c r="D38" i="2"/>
  <c r="B39" i="2"/>
  <c r="C39" i="2"/>
  <c r="D39" i="2"/>
  <c r="B40" i="2"/>
  <c r="C40" i="2"/>
  <c r="D40" i="2"/>
  <c r="B37" i="2"/>
  <c r="C37" i="2"/>
  <c r="D37" i="2"/>
  <c r="C36" i="2"/>
  <c r="D36" i="2"/>
  <c r="B36" i="2"/>
  <c r="I20" i="5" l="1"/>
  <c r="B16" i="2" l="1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15" i="2" l="1"/>
  <c r="D15" i="2"/>
  <c r="D49" i="2" s="1"/>
  <c r="C15" i="2"/>
  <c r="C49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<sst xmlns="http://schemas.openxmlformats.org/spreadsheetml/2006/main" count="147" uniqueCount="109">
  <si>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</si>
  <si>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</si>
  <si>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</si>
  <si>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</si>
  <si>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</si>
  <si>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</si>
  <si>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</si>
  <si>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</si>
  <si>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</si>
  <si>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</si>
  <si>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</si>
  <si>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</si>
  <si>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</si>
  <si>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</si>
  <si>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</si>
  <si>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</si>
  <si>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</si>
  <si>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</si>
  <si>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</si>
  <si>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</si>
  <si>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</si>
  <si>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</si>
  <si>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</si>
  <si>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</si>
  <si>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</si>
  <si>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</si>
  <si>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</si>
  <si>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</si>
  <si>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</si>
  <si>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</si>
  <si>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</si>
  <si>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</si>
  <si>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</si>
  <si>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</si>
  <si>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</si>
  <si>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</si>
  <si>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</si>
  <si>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</si>
  <si>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</si>
  <si>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</si>
  <si>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</si>
  <si>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</si>
  <si>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</si>
  <si>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</si>
  <si>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</si>
  <si>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</si>
  <si>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</si>
  <si>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</si>
  <si>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</si>
  <si>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</si>
  <si>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</si>
  <si>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</si>
  <si>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</si>
  <si>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</si>
  <si>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</si>
  <si>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</si>
  <si>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</si>
  <si>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</si>
  <si>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</si>
  <si>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</si>
  <si>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</si>
  <si>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</si>
  <si>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</si>
  <si>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</si>
  <si>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</si>
  <si>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</si>
  <si>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</si>
  <si>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*גפן ניהול עבור מקפת בע"מ מ"ר 0.01 ש"ח- גפן ניהול עבור מקפת בע"מ</t>
  </si>
  <si>
    <t>*Amitim Mak U.S. Real Estate Investments Hon (2014)- גפן ניהול עבור מקפת בע"מ</t>
  </si>
  <si>
    <t>*Amitim Mak U.S. Real Estate Investments Hov LP- גפן ניהול עבור מקפת בע"מ</t>
  </si>
  <si>
    <t>מספר אישור: 313</t>
  </si>
  <si>
    <t>קרן מקפת מרכז לפנסיה ותגמולים אגודה שיתופית בע"מ (בניהול מיוחד)</t>
  </si>
  <si>
    <t>סה"כ</t>
  </si>
  <si>
    <t>HG CITY CENTER LP- HG CITY CENTER.LP</t>
  </si>
  <si>
    <t>*Danvers Holdco- Danvers Holdco, LP</t>
  </si>
  <si>
    <t>*GAIA - Atlanta &amp; Nashville accrued int- Gaia Class A Multifamily Properties LP</t>
  </si>
  <si>
    <t>*GAIA - Atlanta &amp; Nashville HON- Gaia Class A Multifamily Properties LP</t>
  </si>
  <si>
    <t>*GAIA - Atlanta &amp; Nashville HOV- Gaia Class A Multifamily Properties LP</t>
  </si>
  <si>
    <t>שותפות שיכון ובינוי (כרמלטון + נתיבי הצפון)</t>
  </si>
  <si>
    <t>Dulles Greene Holdco, LP</t>
  </si>
  <si>
    <t>Herald Square JV LP</t>
  </si>
  <si>
    <t>Makefet Texas 12 LP</t>
  </si>
  <si>
    <t>*TMG Avondale JV, LLC- TMG Avondale JV, LLC</t>
  </si>
  <si>
    <t>60418898</t>
  </si>
  <si>
    <t>*Makefet Reit LP - CASH- Makefet Reit LP</t>
  </si>
  <si>
    <t>62008652</t>
  </si>
  <si>
    <t>*Bloor Islington Place accu intrest- Bloor Islington Place, LP</t>
  </si>
  <si>
    <t>62009287</t>
  </si>
  <si>
    <t>*Bloor Islington Place- Bloor Islington Place, LP</t>
  </si>
  <si>
    <t>62009285</t>
  </si>
  <si>
    <t>*Bloor Islington Place hov- Bloor Islington Place, LP</t>
  </si>
  <si>
    <t>62009286</t>
  </si>
  <si>
    <t>*Makefet Reit LP- Makefet Reit LP</t>
  </si>
  <si>
    <t>62008651</t>
  </si>
  <si>
    <t>*Makefet US LLC -Holds BIP- Makefet US LLC -Holds BIP</t>
  </si>
  <si>
    <t>62008649</t>
  </si>
  <si>
    <t>נספח 1 - צדדים קשורים- יתרות ועסקאות לשנה המסתיימת  ביום  31/12/2020</t>
  </si>
  <si>
    <t>נספח 2 - צדדים קשורים - יתרות השקעה לשנה המסתיימת ביום  31/12/2020</t>
  </si>
  <si>
    <t xml:space="preserve"> לשנה המסתיימת ביום  31/12/2020  (נתונים מצרפים)</t>
  </si>
  <si>
    <t>נספח 3ב - עסקאות שבוצעו לצורך השקעה בנכסים לא סחירים של צד קשור לשנה המסתיימת ביום 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</si>
  <si>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31/12/2020</t>
  </si>
  <si>
    <t>נספח 4 - רכישת נייר ערך בהנפקות באמצעות חתם קשור או באמצעות צד קשור ששיווק את ההנפקה לשנה המסתיימת ביום 31/12/2020</t>
  </si>
  <si>
    <t xml:space="preserve">         Bloor Islington Place</t>
  </si>
  <si>
    <t xml:space="preserve">          TMG Avondale JV, LLC</t>
  </si>
  <si>
    <t xml:space="preserve">           Herald Square JV LP</t>
  </si>
  <si>
    <t>*MM Sunbelt, LP CLASS 2- MM Sunbelt, LP</t>
  </si>
  <si>
    <t>*MM Sunbelt, LP- MM Sunbelt, LP</t>
  </si>
  <si>
    <t>62009290</t>
  </si>
  <si>
    <t>62009282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</si>
</sst>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-&quot;₪&quot;* #,##0_-;\-&quot;₪&quot;* #,##0_-;_-&quot;₪&quot;* &quot;-&quot;_-;_-@_-"/>
    <numFmt numFmtId="167" formatCode="#,##0.0;\-#,##0.0"/>
  </numFmts>
  <fonts count="22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7" fontId="21" fillId="0" borderId="0" applyFill="0" applyBorder="0" applyProtection="0">
      <alignment horizontal="right"/>
    </xf>
  </cellStyleXfs>
  <cellXfs count="125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4" fontId="10" fillId="0" borderId="0" xfId="0" applyNumberFormat="1" applyFont="1"/>
    <xf numFmtId="0" fontId="10" fillId="0" borderId="0" xfId="3" applyFont="1" applyAlignment="1">
      <alignment horizontal="centerContinuous"/>
    </xf>
    <xf numFmtId="0" fontId="14" fillId="0" borderId="12" xfId="0" applyFont="1" applyBorder="1" applyAlignment="1">
      <alignment horizontal="center" wrapText="1"/>
    </xf>
    <xf numFmtId="4" fontId="14" fillId="0" borderId="13" xfId="0" applyNumberFormat="1" applyFont="1" applyBorder="1" applyAlignment="1"/>
    <xf numFmtId="0" fontId="7" fillId="0" borderId="5" xfId="0" applyFont="1" applyFill="1" applyBorder="1"/>
    <xf numFmtId="0" fontId="13" fillId="0" borderId="5" xfId="0" applyFont="1" applyBorder="1" applyAlignment="1">
      <alignment horizontal="center"/>
    </xf>
    <xf numFmtId="4" fontId="10" fillId="0" borderId="5" xfId="0" applyNumberFormat="1" applyFont="1" applyBorder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43" fontId="14" fillId="0" borderId="5" xfId="0" applyNumberFormat="1" applyFont="1" applyBorder="1" applyAlignment="1">
      <alignment horizontal="centerContinuous"/>
    </xf>
    <xf numFmtId="4" fontId="6" fillId="0" borderId="5" xfId="0" applyNumberFormat="1" applyFont="1" applyBorder="1" applyAlignment="1"/>
    <xf numFmtId="0" fontId="14" fillId="0" borderId="5" xfId="0" applyFont="1" applyBorder="1" applyAlignment="1">
      <alignment horizontal="centerContinuous"/>
    </xf>
    <xf numFmtId="43" fontId="14" fillId="0" borderId="5" xfId="0" applyNumberFormat="1" applyFont="1" applyBorder="1" applyAlignment="1">
      <alignment horizontal="center"/>
    </xf>
    <xf numFmtId="0" fontId="0" fillId="0" borderId="0" xfId="0"/>
    <xf numFmtId="0" fontId="14" fillId="0" borderId="12" xfId="0" applyFont="1" applyFill="1" applyBorder="1" applyAlignment="1">
      <alignment horizontal="center" wrapText="1"/>
    </xf>
    <xf numFmtId="4" fontId="14" fillId="0" borderId="5" xfId="0" applyNumberFormat="1" applyFont="1" applyFill="1" applyBorder="1" applyAlignment="1"/>
    <xf numFmtId="4" fontId="0" fillId="0" borderId="5" xfId="0" applyNumberFormat="1" applyFont="1" applyFill="1" applyBorder="1"/>
    <xf numFmtId="4" fontId="14" fillId="0" borderId="13" xfId="0" applyNumberFormat="1" applyFont="1" applyFill="1" applyBorder="1" applyAlignment="1"/>
    <xf numFmtId="10" fontId="0" fillId="0" borderId="5" xfId="1" applyNumberFormat="1" applyFont="1" applyFill="1" applyBorder="1"/>
    <xf numFmtId="0" fontId="0" fillId="0" borderId="5" xfId="0" applyNumberFormat="1" applyFill="1" applyBorder="1" applyAlignment="1">
      <alignment horizontal="right"/>
    </xf>
    <xf numFmtId="14" fontId="15" fillId="0" borderId="5" xfId="0" applyNumberFormat="1" applyFont="1" applyFill="1" applyBorder="1"/>
    <xf numFmtId="0" fontId="15" fillId="0" borderId="5" xfId="0" applyFont="1" applyFill="1" applyBorder="1"/>
    <xf numFmtId="0" fontId="15" fillId="0" borderId="5" xfId="0" applyNumberFormat="1" applyFont="1" applyFill="1" applyBorder="1"/>
    <xf numFmtId="43" fontId="15" fillId="0" borderId="5" xfId="4" applyFont="1" applyFill="1" applyBorder="1"/>
    <xf numFmtId="0" fontId="0" fillId="0" borderId="5" xfId="0" applyFill="1" applyBorder="1" applyAlignment="1">
      <alignment horizontal="right"/>
    </xf>
    <xf numFmtId="0" fontId="15" fillId="0" borderId="5" xfId="0" applyFont="1" applyFill="1" applyBorder="1" applyAlignment="1">
      <alignment horizontal="right" indent="2"/>
    </xf>
    <xf numFmtId="0" fontId="15" fillId="0" borderId="5" xfId="0" applyFont="1" applyFill="1" applyBorder="1" applyAlignment="1">
      <alignment horizontal="right" indent="3"/>
    </xf>
    <xf numFmtId="0" fontId="15" fillId="0" borderId="5" xfId="0" applyFont="1" applyFill="1" applyBorder="1" applyAlignment="1">
      <alignment horizontal="right"/>
    </xf>
    <xf numFmtId="14" fontId="15" fillId="0" borderId="5" xfId="0" applyNumberFormat="1" applyFont="1" applyFill="1" applyBorder="1" applyAlignment="1">
      <alignment horizontal="right"/>
    </xf>
    <xf numFmtId="165" fontId="15" fillId="0" borderId="5" xfId="0" applyNumberFormat="1" applyFont="1" applyFill="1" applyBorder="1"/>
    <xf numFmtId="0" fontId="0" fillId="0" borderId="5" xfId="0" applyFill="1" applyBorder="1" applyAlignment="1">
      <alignment horizontal="right" indent="3"/>
    </xf>
    <xf numFmtId="14" fontId="0" fillId="0" borderId="5" xfId="0" applyNumberFormat="1" applyFill="1" applyBorder="1" applyAlignment="1">
      <alignment horizontal="right"/>
    </xf>
    <xf numFmtId="165" fontId="0" fillId="0" borderId="5" xfId="0" applyNumberFormat="1" applyFill="1" applyBorder="1"/>
    <xf numFmtId="4" fontId="0" fillId="0" borderId="5" xfId="0" applyNumberFormat="1" applyFill="1" applyBorder="1"/>
    <xf numFmtId="0" fontId="7" fillId="0" borderId="5" xfId="0" applyFont="1" applyFill="1" applyBorder="1" applyAlignment="1">
      <alignment horizontal="right"/>
    </xf>
    <xf numFmtId="165" fontId="11" fillId="0" borderId="5" xfId="0" applyNumberFormat="1" applyFont="1" applyFill="1" applyBorder="1"/>
    <xf numFmtId="4" fontId="7" fillId="0" borderId="5" xfId="0" applyNumberFormat="1" applyFont="1" applyFill="1" applyBorder="1"/>
    <xf numFmtId="0" fontId="0" fillId="0" borderId="5" xfId="0" applyFill="1" applyBorder="1"/>
    <xf numFmtId="0" fontId="0" fillId="0" borderId="5" xfId="0" applyNumberFormat="1" applyFill="1" applyBorder="1"/>
    <xf numFmtId="0" fontId="0" fillId="0" borderId="12" xfId="0" applyBorder="1"/>
  </cellXfs>
  <cellStyles count="16">
    <cellStyle name="Comma" xfId="4" builtinId="3"/>
    <cellStyle name="Comma 2" xfId="8"/>
    <cellStyle name="Currency [0] _1" xfId="9"/>
    <cellStyle name="Hyperlink 2" xfId="10"/>
    <cellStyle name="Normal" xfId="0" builtinId="0"/>
    <cellStyle name="Normal 11" xfId="11"/>
    <cellStyle name="Normal 2" xfId="5"/>
    <cellStyle name="Normal 2 2" xfId="12"/>
    <cellStyle name="Normal 3" xfId="13"/>
    <cellStyle name="Normal 4" xfId="3"/>
    <cellStyle name="Normal 5" xfId="6"/>
    <cellStyle name="Percent" xfId="1" builtinId="5"/>
    <cellStyle name="Percent 2" xfId="14"/>
    <cellStyle name="Text" xfId="15"/>
    <cellStyle name="היפר-קישור" xfId="2" builtinId="8"/>
    <cellStyle name="היפר-קישור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showGridLines="0" showZeros="0" rightToLeft="1" tabSelected="1" workbookViewId="0">
      <selection activeCell="G49" sqref="G49"/>
    </sheetView>
  </sheetViews>
  <sheetFormatPr defaultRowHeight="14.25"/>
  <cols>
    <col min="1" max="1" width="5.625" bestFit="1" customWidth="1"/>
    <col min="2" max="2" width="39.125" bestFit="1" customWidth="1"/>
    <col min="3" max="3" width="9.875" bestFit="1" customWidth="1"/>
    <col min="4" max="4" width="8" customWidth="1"/>
    <col min="5" max="5" width="5" bestFit="1" customWidth="1"/>
    <col min="6" max="6" width="8.875" bestFit="1" customWidth="1"/>
    <col min="7" max="7" width="9.875" bestFit="1" customWidth="1"/>
    <col min="8" max="8" width="17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>
      <c r="A2" s="1"/>
    </row>
    <row r="3" spans="1:11">
      <c r="A3" s="1"/>
    </row>
    <row r="5" spans="1:11" ht="15">
      <c r="B5" s="2" t="s">
        <v>96</v>
      </c>
      <c r="C5" s="3"/>
      <c r="D5" s="3"/>
      <c r="E5" s="3"/>
      <c r="F5" s="3"/>
      <c r="G5" s="3"/>
      <c r="H5" s="3"/>
      <c r="I5" s="3"/>
      <c r="J5" s="3"/>
      <c r="K5" s="3"/>
    </row>
    <row r="6" spans="1:11">
      <c r="B6" s="86" t="s">
        <v>71</v>
      </c>
      <c r="C6" s="3"/>
      <c r="D6" s="3"/>
      <c r="E6" s="3"/>
      <c r="F6" s="3"/>
      <c r="G6" s="3"/>
      <c r="H6" s="3"/>
      <c r="I6" s="3"/>
      <c r="J6" s="3"/>
      <c r="K6" s="3"/>
    </row>
    <row r="7" spans="1:11" ht="15">
      <c r="B7" s="4" t="s">
        <v>70</v>
      </c>
      <c r="C7" s="3"/>
      <c r="D7" s="3"/>
      <c r="E7" s="3"/>
      <c r="F7" s="3"/>
      <c r="G7" s="3"/>
      <c r="H7" s="3"/>
      <c r="I7" s="3"/>
      <c r="J7" s="3"/>
      <c r="K7" s="3"/>
    </row>
    <row r="8" spans="1:11" ht="15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s="98" customFormat="1" ht="15">
      <c r="B14" s="99" t="s">
        <v>78</v>
      </c>
      <c r="C14" s="88">
        <f>'נספח 2'!J16</f>
        <v>60783.51</v>
      </c>
      <c r="D14" s="103">
        <f>'נספח 2'!K16</f>
        <v>8.9999999999999998E-4</v>
      </c>
      <c r="E14" s="22"/>
      <c r="F14" s="23"/>
      <c r="G14" s="100"/>
      <c r="H14" s="23"/>
      <c r="I14" s="22"/>
      <c r="J14" s="23"/>
      <c r="K14" s="29"/>
    </row>
    <row r="15" spans="1:11" ht="15">
      <c r="B15" s="87" t="str">
        <f>'נספח 2'!B12</f>
        <v>*A ת.ש.י דרכים מר - IIF</v>
      </c>
      <c r="C15" s="88">
        <f>'נספח 2'!J12</f>
        <v>38129.29</v>
      </c>
      <c r="D15" s="103">
        <f>'נספח 2'!K12</f>
        <v>5.9999999999999995E-4</v>
      </c>
      <c r="E15" s="92"/>
      <c r="F15" s="92"/>
      <c r="G15" s="92"/>
      <c r="H15" s="92"/>
      <c r="I15" s="92"/>
      <c r="J15" s="92"/>
      <c r="K15" s="93"/>
    </row>
    <row r="16" spans="1:11" ht="15">
      <c r="B16" s="87" t="str">
        <f>'נספח 2'!B13</f>
        <v>*A1 ת.ש.י דרכים מר - IIF</v>
      </c>
      <c r="C16" s="88">
        <f>'נספח 2'!J13</f>
        <v>33949.81</v>
      </c>
      <c r="D16" s="103">
        <f>'נספח 2'!K13</f>
        <v>5.0000000000000001E-4</v>
      </c>
      <c r="E16" s="92"/>
      <c r="F16" s="92"/>
      <c r="G16" s="92"/>
      <c r="H16" s="92"/>
      <c r="I16" s="92"/>
      <c r="J16" s="92"/>
      <c r="K16" s="93"/>
    </row>
    <row r="17" spans="2:11" ht="29.25">
      <c r="B17" s="87" t="str">
        <f>'נספח 2'!B14</f>
        <v>*גפן ניהול עבור מקפת בע"מ מ"ר 0.01 ש"ח- גפן ניהול עבור מקפת בע"מ</v>
      </c>
      <c r="C17" s="88">
        <f>'נספח 2'!J14</f>
        <v>1.0000000000000001E-5</v>
      </c>
      <c r="D17" s="103">
        <f>'נספח 2'!K14</f>
        <v>0</v>
      </c>
      <c r="E17" s="92"/>
      <c r="F17" s="92"/>
      <c r="G17" s="92"/>
      <c r="H17" s="92"/>
      <c r="I17" s="92"/>
      <c r="J17" s="92"/>
      <c r="K17" s="93"/>
    </row>
    <row r="18" spans="2:11" ht="15">
      <c r="B18" s="87" t="str">
        <f>'נספח 2'!B15</f>
        <v>ת.ש.י דליה בכורה ש.מ- ת.ש.י דליה בכורה ש.מ*</v>
      </c>
      <c r="C18" s="88">
        <f>'נספח 2'!J15</f>
        <v>75151.59</v>
      </c>
      <c r="D18" s="103">
        <f>'נספח 2'!K15</f>
        <v>1E-3</v>
      </c>
      <c r="E18" s="92"/>
      <c r="F18" s="92"/>
      <c r="G18" s="96"/>
      <c r="H18" s="96"/>
      <c r="I18" s="92"/>
      <c r="J18" s="92"/>
      <c r="K18" s="93"/>
    </row>
    <row r="19" spans="2:11" ht="29.25">
      <c r="B19" s="87" t="str">
        <f>'נספח 2'!B17</f>
        <v>*10S LaSalle Chicago - Accrued int- 10S LaSalle Chicago JV LLC</v>
      </c>
      <c r="C19" s="88">
        <f>'נספח 2'!J17</f>
        <v>155.21</v>
      </c>
      <c r="D19" s="103">
        <f>'נספח 2'!K17</f>
        <v>0</v>
      </c>
      <c r="E19" s="92"/>
      <c r="F19" s="92"/>
      <c r="G19" s="96"/>
      <c r="H19" s="96"/>
      <c r="I19" s="92"/>
      <c r="J19" s="92"/>
      <c r="K19" s="93"/>
    </row>
    <row r="20" spans="2:11" ht="29.25">
      <c r="B20" s="87" t="str">
        <f>'נספח 2'!B18</f>
        <v>*10S LaSalle Chicago HON- 10S LaSalle Chicago JV LLC</v>
      </c>
      <c r="C20" s="88">
        <f>'נספח 2'!J18</f>
        <v>805.55</v>
      </c>
      <c r="D20" s="103">
        <f>'נספח 2'!K18</f>
        <v>0</v>
      </c>
      <c r="E20" s="92"/>
      <c r="F20" s="92"/>
      <c r="G20" s="92"/>
      <c r="H20" s="92"/>
      <c r="I20" s="92"/>
      <c r="J20" s="92"/>
      <c r="K20" s="93"/>
    </row>
    <row r="21" spans="2:11" ht="29.25">
      <c r="B21" s="87" t="str">
        <f>'נספח 2'!B19</f>
        <v>*10S LaSalle Chicago LOAN to TX Blkr- 10S LaSalle Chicago JV LLC</v>
      </c>
      <c r="C21" s="88">
        <f>'נספח 2'!J19</f>
        <v>7578.73</v>
      </c>
      <c r="D21" s="103">
        <f>'נספח 2'!K19</f>
        <v>1E-4</v>
      </c>
      <c r="E21" s="92"/>
      <c r="F21" s="92"/>
      <c r="G21" s="96"/>
      <c r="H21" s="92"/>
      <c r="I21" s="92"/>
      <c r="J21" s="92"/>
      <c r="K21" s="93"/>
    </row>
    <row r="22" spans="2:11" ht="29.25">
      <c r="B22" s="87" t="str">
        <f>'נספח 2'!B20</f>
        <v>*10S LaSalle Chicago QFPF- 10S LaSalle Chicago JV LLC</v>
      </c>
      <c r="C22" s="88">
        <f>'נספח 2'!J20</f>
        <v>12809.23</v>
      </c>
      <c r="D22" s="103">
        <f>'נספח 2'!K20</f>
        <v>2.0000000000000001E-4</v>
      </c>
      <c r="E22" s="92"/>
      <c r="F22" s="92"/>
      <c r="G22" s="94"/>
      <c r="H22" s="92"/>
      <c r="I22" s="92"/>
      <c r="J22" s="92"/>
      <c r="K22" s="93"/>
    </row>
    <row r="23" spans="2:11" ht="29.25">
      <c r="B23" s="87" t="str">
        <f>'נספח 2'!B21</f>
        <v>*529 FIFTH VENTURE LP - HON- 529 FIFTH VENTURE LP</v>
      </c>
      <c r="C23" s="88">
        <f>'נספח 2'!J21</f>
        <v>-7291.55</v>
      </c>
      <c r="D23" s="103">
        <f>'נספח 2'!K21</f>
        <v>-1E-4</v>
      </c>
      <c r="E23" s="92"/>
      <c r="F23" s="92"/>
      <c r="G23" s="96"/>
      <c r="H23" s="92"/>
      <c r="I23" s="92"/>
      <c r="J23" s="92"/>
      <c r="K23" s="93"/>
    </row>
    <row r="24" spans="2:11" ht="29.25">
      <c r="B24" s="87" t="str">
        <f>'נספח 2'!B22</f>
        <v>*529 FIFTH VENTURE LP - LOAN- 529 FIFTH VENTURE LP</v>
      </c>
      <c r="C24" s="88">
        <f>'נספח 2'!J22</f>
        <v>9869.7900000000009</v>
      </c>
      <c r="D24" s="103">
        <f>'נספח 2'!K22</f>
        <v>2.0000000000000001E-4</v>
      </c>
      <c r="E24" s="92"/>
      <c r="F24" s="92"/>
      <c r="G24" s="96"/>
      <c r="H24" s="92"/>
      <c r="I24" s="92"/>
      <c r="J24" s="92"/>
      <c r="K24" s="93"/>
    </row>
    <row r="25" spans="2:11" ht="29.25">
      <c r="B25" s="87" t="str">
        <f>'נספח 2'!B23</f>
        <v>*FIFTH 529 - Accrued int- 529 FIFTH VENTURE LP</v>
      </c>
      <c r="C25" s="88">
        <f>'נספח 2'!J23</f>
        <v>10247.870000000001</v>
      </c>
      <c r="D25" s="103">
        <f>'נספח 2'!K23</f>
        <v>2.0000000000000001E-4</v>
      </c>
      <c r="E25" s="92"/>
      <c r="F25" s="92"/>
      <c r="G25" s="96"/>
      <c r="H25" s="92"/>
      <c r="I25" s="92"/>
      <c r="J25" s="92"/>
      <c r="K25" s="93"/>
    </row>
    <row r="26" spans="2:11" ht="29.25">
      <c r="B26" s="87" t="str">
        <f>'נספח 2'!B24</f>
        <v>*GAIA COPERFILD - Accrued int- gaia coperfild ivc houston</v>
      </c>
      <c r="C26" s="88">
        <f>'נספח 2'!J24</f>
        <v>569.55999999999995</v>
      </c>
      <c r="D26" s="103">
        <f>'נספח 2'!K24</f>
        <v>0</v>
      </c>
      <c r="E26" s="92"/>
      <c r="F26" s="92"/>
      <c r="G26" s="96"/>
      <c r="H26" s="92"/>
      <c r="I26" s="92"/>
      <c r="J26" s="92"/>
      <c r="K26" s="93"/>
    </row>
    <row r="27" spans="2:11" ht="29.25">
      <c r="B27" s="87" t="str">
        <f>'נספח 2'!B25</f>
        <v>*GAIA COPERFILD HON- gaia coperfild ivc houston</v>
      </c>
      <c r="C27" s="88">
        <f>'נספח 2'!J25</f>
        <v>4628.24</v>
      </c>
      <c r="D27" s="103">
        <f>'נספח 2'!K25</f>
        <v>1E-4</v>
      </c>
      <c r="E27" s="92"/>
      <c r="F27" s="92"/>
      <c r="G27" s="96"/>
      <c r="H27" s="92"/>
      <c r="I27" s="92"/>
      <c r="J27" s="92"/>
      <c r="K27" s="93"/>
    </row>
    <row r="28" spans="2:11" ht="29.25">
      <c r="B28" s="99" t="str">
        <f>'נספח 2'!B26</f>
        <v>*GAIA COPERFILD LOAN- gaia coperfild ivc houston</v>
      </c>
      <c r="C28" s="88">
        <f>'נספח 2'!J26</f>
        <v>5456.81</v>
      </c>
      <c r="D28" s="103">
        <f>'נספח 2'!K26</f>
        <v>1E-4</v>
      </c>
      <c r="E28" s="92"/>
      <c r="F28" s="92"/>
      <c r="G28" s="96"/>
      <c r="H28" s="92"/>
      <c r="I28" s="92"/>
      <c r="J28" s="92"/>
      <c r="K28" s="93"/>
    </row>
    <row r="29" spans="2:11" ht="29.25">
      <c r="B29" s="99" t="str">
        <f>'נספח 2'!B27</f>
        <v>*GAIA GOLD COAST PORTFOLIO- GAIA GOLD COAST</v>
      </c>
      <c r="C29" s="88">
        <f>'נספח 2'!J27</f>
        <v>34999.769999999997</v>
      </c>
      <c r="D29" s="103">
        <f>'נספח 2'!K27</f>
        <v>5.0000000000000001E-4</v>
      </c>
      <c r="E29" s="92"/>
      <c r="F29" s="92"/>
      <c r="G29" s="94"/>
      <c r="H29" s="92"/>
      <c r="I29" s="92"/>
      <c r="J29" s="92"/>
      <c r="K29" s="93"/>
    </row>
    <row r="30" spans="2:11" ht="15">
      <c r="B30" s="99" t="s">
        <v>84</v>
      </c>
      <c r="C30" s="88">
        <f>'נספח 2'!J28</f>
        <v>24039.32</v>
      </c>
      <c r="D30" s="103">
        <f>'נספח 2'!K28</f>
        <v>4.0000000000000002E-4</v>
      </c>
      <c r="E30" s="92"/>
      <c r="F30" s="92"/>
      <c r="G30" s="96"/>
      <c r="H30" s="92"/>
      <c r="I30" s="92"/>
      <c r="J30" s="92"/>
      <c r="K30" s="93"/>
    </row>
    <row r="31" spans="2:11" ht="15">
      <c r="B31" s="99" t="str">
        <f>'נספח 2'!B31</f>
        <v>*Thor Gateway 1 and 2 ,LLC- Thor Gateway</v>
      </c>
      <c r="C31" s="88">
        <f>'נספח 2'!J31</f>
        <v>4072.15</v>
      </c>
      <c r="D31" s="103">
        <f>'נספח 2'!K31</f>
        <v>1E-4</v>
      </c>
      <c r="E31" s="92"/>
      <c r="F31" s="92"/>
      <c r="G31" s="94"/>
      <c r="H31" s="92"/>
      <c r="I31" s="92"/>
      <c r="J31" s="92"/>
      <c r="K31" s="93"/>
    </row>
    <row r="32" spans="2:11" ht="15">
      <c r="B32" s="99" t="str">
        <f>'נספח 2'!B32</f>
        <v>*TopMed 860 Chicago- TopMed 860 Chicago</v>
      </c>
      <c r="C32" s="88">
        <f>'נספח 2'!J32</f>
        <v>19644.349999999999</v>
      </c>
      <c r="D32" s="103">
        <f>'נספח 2'!K32</f>
        <v>2.9999999999999997E-4</v>
      </c>
      <c r="E32" s="92"/>
      <c r="F32" s="92"/>
      <c r="G32" s="94"/>
      <c r="H32" s="92"/>
      <c r="I32" s="92"/>
      <c r="J32" s="92"/>
      <c r="K32" s="93"/>
    </row>
    <row r="33" spans="2:11" ht="29.25">
      <c r="B33" s="99" t="str">
        <f>'נספח 2'!B33</f>
        <v>*Amitim Mak U.S. Real Estate Investments Hon (2014)- גפן ניהול עבור מקפת בע"מ</v>
      </c>
      <c r="C33" s="88">
        <f>'נספח 2'!J33</f>
        <v>8.9999999999999992E-5</v>
      </c>
      <c r="D33" s="103">
        <f>'נספח 2'!K33</f>
        <v>0</v>
      </c>
      <c r="E33" s="92"/>
      <c r="F33" s="92"/>
      <c r="G33" s="92"/>
      <c r="H33" s="92"/>
      <c r="I33" s="92"/>
      <c r="J33" s="92"/>
      <c r="K33" s="93"/>
    </row>
    <row r="34" spans="2:11" ht="29.25">
      <c r="B34" s="99" t="str">
        <f>'נספח 2'!B34</f>
        <v>*Amitim Mak U.S. Real Estate Investments Hov LP- גפן ניהול עבור מקפת בע"מ</v>
      </c>
      <c r="C34" s="88">
        <f>'נספח 2'!J34</f>
        <v>1.4999999999999999E-4</v>
      </c>
      <c r="D34" s="103">
        <f>'נספח 2'!K34</f>
        <v>0</v>
      </c>
      <c r="E34" s="92"/>
      <c r="F34" s="92"/>
      <c r="G34" s="92"/>
      <c r="H34" s="92"/>
      <c r="I34" s="92"/>
      <c r="J34" s="92"/>
      <c r="K34" s="93"/>
    </row>
    <row r="35" spans="2:11" ht="15">
      <c r="B35" s="99" t="str">
        <f>'נספח 2'!B35</f>
        <v>Makefet Texas 12 LP</v>
      </c>
      <c r="C35" s="88">
        <f>'נספח 2'!J35</f>
        <v>27739.16</v>
      </c>
      <c r="D35" s="103">
        <f>'נספח 2'!K35</f>
        <v>4.0000000000000002E-4</v>
      </c>
      <c r="E35" s="92"/>
      <c r="F35" s="92"/>
      <c r="G35" s="92"/>
      <c r="H35" s="92"/>
      <c r="I35" s="92"/>
      <c r="J35" s="92"/>
      <c r="K35" s="93"/>
    </row>
    <row r="36" spans="2:11" ht="15">
      <c r="B36" s="99" t="str">
        <f>'נספח 2'!B36</f>
        <v>HG CITY CENTER LP- HG CITY CENTER.LP</v>
      </c>
      <c r="C36" s="88">
        <f>'נספח 2'!J36</f>
        <v>33159.040000000001</v>
      </c>
      <c r="D36" s="103">
        <f>'נספח 2'!K36</f>
        <v>4.0000000000000002E-4</v>
      </c>
      <c r="E36" s="92"/>
      <c r="F36" s="92"/>
      <c r="G36" s="97"/>
      <c r="H36" s="92"/>
      <c r="I36" s="92"/>
      <c r="J36" s="92"/>
      <c r="K36" s="93"/>
    </row>
    <row r="37" spans="2:11" ht="15">
      <c r="B37" s="99" t="str">
        <f>'נספח 2'!B37</f>
        <v>*Danvers Holdco- Danvers Holdco, LP</v>
      </c>
      <c r="C37" s="88">
        <f>'נספח 2'!J37</f>
        <v>19100.27</v>
      </c>
      <c r="D37" s="103">
        <f>'נספח 2'!K37</f>
        <v>2.9999999999999997E-4</v>
      </c>
      <c r="E37" s="92"/>
      <c r="F37" s="92"/>
      <c r="G37" s="97"/>
      <c r="H37" s="92"/>
      <c r="I37" s="92"/>
      <c r="J37" s="92"/>
      <c r="K37" s="93"/>
    </row>
    <row r="38" spans="2:11" ht="29.25">
      <c r="B38" s="99" t="str">
        <f>'נספח 2'!B38</f>
        <v>*GAIA - Atlanta &amp; Nashville accrued int- Gaia Class A Multifamily Properties LP</v>
      </c>
      <c r="C38" s="88">
        <f>'נספח 2'!J38</f>
        <v>1717.6</v>
      </c>
      <c r="D38" s="103">
        <f>'נספח 2'!K38</f>
        <v>0</v>
      </c>
      <c r="E38" s="92"/>
      <c r="F38" s="92"/>
      <c r="G38" s="94"/>
      <c r="H38" s="92"/>
      <c r="I38" s="92"/>
      <c r="J38" s="92"/>
      <c r="K38" s="93"/>
    </row>
    <row r="39" spans="2:11" ht="29.25">
      <c r="B39" s="99" t="str">
        <f>'נספח 2'!B39</f>
        <v>*GAIA - Atlanta &amp; Nashville HON- Gaia Class A Multifamily Properties LP</v>
      </c>
      <c r="C39" s="88">
        <f>'נספח 2'!J39</f>
        <v>4704.51</v>
      </c>
      <c r="D39" s="103">
        <f>'נספח 2'!K39</f>
        <v>1E-4</v>
      </c>
      <c r="E39" s="92"/>
      <c r="F39" s="92"/>
      <c r="G39" s="97"/>
      <c r="H39" s="92"/>
      <c r="I39" s="92"/>
      <c r="J39" s="92"/>
      <c r="K39" s="93"/>
    </row>
    <row r="40" spans="2:11" ht="29.25">
      <c r="B40" s="87" t="str">
        <f>'נספח 2'!B40</f>
        <v>*GAIA - Atlanta &amp; Nashville HOV- Gaia Class A Multifamily Properties LP</v>
      </c>
      <c r="C40" s="88">
        <f>'נספח 2'!J40</f>
        <v>14651.81</v>
      </c>
      <c r="D40" s="103">
        <f>'נספח 2'!K40</f>
        <v>2.0000000000000001E-4</v>
      </c>
      <c r="E40" s="92"/>
      <c r="F40" s="92"/>
      <c r="G40" s="97"/>
      <c r="H40" s="92"/>
      <c r="I40" s="92"/>
      <c r="J40" s="92"/>
      <c r="K40" s="93"/>
    </row>
    <row r="41" spans="2:11" s="98" customFormat="1" ht="15">
      <c r="B41" s="87" t="s">
        <v>79</v>
      </c>
      <c r="C41" s="88">
        <f>'נספח 2'!J41</f>
        <v>33136.239999999998</v>
      </c>
      <c r="D41" s="103">
        <f>'נספח 2'!K41</f>
        <v>4.0000000000000002E-4</v>
      </c>
      <c r="E41" s="92"/>
      <c r="F41" s="88"/>
      <c r="G41" s="100"/>
      <c r="H41" s="92"/>
      <c r="I41" s="92"/>
      <c r="J41" s="92"/>
      <c r="K41" s="93"/>
    </row>
    <row r="42" spans="2:11" s="98" customFormat="1" ht="15">
      <c r="B42" s="87" t="s">
        <v>80</v>
      </c>
      <c r="C42" s="88">
        <f>'נספח 2'!J42</f>
        <v>52745.08</v>
      </c>
      <c r="D42" s="103">
        <f>'נספח 2'!K42</f>
        <v>1.4E-3</v>
      </c>
      <c r="E42" s="92"/>
      <c r="F42" s="88"/>
      <c r="G42" s="100">
        <f>'נספח 3ב'!I9</f>
        <v>3309</v>
      </c>
      <c r="H42" s="92"/>
      <c r="I42" s="92"/>
      <c r="J42" s="92"/>
      <c r="K42" s="93"/>
    </row>
    <row r="43" spans="2:11" s="98" customFormat="1" ht="29.25">
      <c r="B43" s="87" t="s">
        <v>82</v>
      </c>
      <c r="C43" s="88">
        <f>'נספח 2'!J43</f>
        <v>12633.92</v>
      </c>
      <c r="D43" s="103">
        <f>'נספח 2'!K43</f>
        <v>2.0000000000000001E-4</v>
      </c>
      <c r="E43" s="92"/>
      <c r="F43" s="88"/>
      <c r="G43" s="100">
        <f>'נספח 3ב'!I8</f>
        <v>190</v>
      </c>
      <c r="H43" s="92"/>
      <c r="I43" s="92"/>
      <c r="J43" s="92"/>
      <c r="K43" s="93"/>
    </row>
    <row r="44" spans="2:11" s="98" customFormat="1" ht="15">
      <c r="B44" s="57" t="s">
        <v>86</v>
      </c>
      <c r="C44" s="88">
        <f>'נספח 2'!J44</f>
        <v>1061.6837131679999</v>
      </c>
      <c r="D44" s="103">
        <f>'נספח 2'!K44</f>
        <v>0</v>
      </c>
      <c r="E44" s="92"/>
      <c r="F44" s="88"/>
      <c r="G44" s="100"/>
      <c r="H44" s="92"/>
      <c r="I44" s="92"/>
      <c r="J44" s="92"/>
      <c r="K44" s="93"/>
    </row>
    <row r="45" spans="2:11" s="98" customFormat="1" ht="15">
      <c r="B45" s="57" t="s">
        <v>88</v>
      </c>
      <c r="C45" s="88">
        <f>'נספח 2'!J45</f>
        <v>11396.5021651633</v>
      </c>
      <c r="D45" s="103">
        <f>'נספח 2'!K45</f>
        <v>2.0000000000000001E-4</v>
      </c>
      <c r="E45" s="92"/>
      <c r="F45" s="88"/>
      <c r="G45" s="100">
        <f>'נספח 3ב'!I7</f>
        <v>37006</v>
      </c>
      <c r="H45" s="92"/>
      <c r="I45" s="92"/>
      <c r="J45" s="92"/>
      <c r="K45" s="93"/>
    </row>
    <row r="46" spans="2:11" s="98" customFormat="1" ht="15">
      <c r="B46" s="57" t="s">
        <v>90</v>
      </c>
      <c r="C46" s="88">
        <f>'נספח 2'!J46</f>
        <v>21611.395167300001</v>
      </c>
      <c r="D46" s="103">
        <f>'נספח 2'!K46</f>
        <v>2.9999999999999997E-4</v>
      </c>
      <c r="E46" s="92"/>
      <c r="F46" s="88"/>
      <c r="G46" s="100"/>
      <c r="H46" s="92"/>
      <c r="I46" s="92"/>
      <c r="J46" s="92"/>
      <c r="K46" s="93"/>
    </row>
    <row r="47" spans="2:11" s="98" customFormat="1" ht="15">
      <c r="B47" s="124" t="s">
        <v>105</v>
      </c>
      <c r="C47" s="88">
        <f>'נספח 2'!J47</f>
        <v>4017.6579397036699</v>
      </c>
      <c r="D47" s="103">
        <f>'נספח 2'!K47</f>
        <v>1E-4</v>
      </c>
      <c r="E47" s="92"/>
      <c r="F47" s="88"/>
      <c r="G47" s="100">
        <f>'נספח 3ב'!I10</f>
        <v>9711</v>
      </c>
      <c r="H47" s="92"/>
      <c r="I47" s="92"/>
      <c r="J47" s="92"/>
      <c r="K47" s="93"/>
    </row>
    <row r="48" spans="2:11" s="98" customFormat="1" ht="15">
      <c r="B48" s="124" t="s">
        <v>106</v>
      </c>
      <c r="C48" s="88">
        <f>'נספח 2'!J48</f>
        <v>112630.95814036801</v>
      </c>
      <c r="D48" s="103">
        <f>'נספח 2'!K48</f>
        <v>1.6999999999999999E-3</v>
      </c>
      <c r="E48" s="92"/>
      <c r="F48" s="88"/>
      <c r="G48" s="100">
        <f>'נספח 3ב'!I11</f>
        <v>129081</v>
      </c>
      <c r="H48" s="92"/>
      <c r="I48" s="92"/>
      <c r="J48" s="92"/>
      <c r="K48" s="93"/>
    </row>
    <row r="49" spans="2:11" ht="15">
      <c r="B49" s="19" t="s">
        <v>72</v>
      </c>
      <c r="C49" s="95">
        <f>SUM(C14:C48)</f>
        <v>685905.05737570289</v>
      </c>
      <c r="D49" s="103">
        <f>SUM(D14:D43)</f>
        <v>8.5000000000000006E-3</v>
      </c>
      <c r="E49" s="95">
        <f t="shared" ref="E49:F49" si="0">SUM(E16:E42)</f>
        <v>0</v>
      </c>
      <c r="F49" s="95">
        <f t="shared" si="0"/>
        <v>0</v>
      </c>
      <c r="G49" s="95">
        <f>SUM(G14:G48)</f>
        <v>179297</v>
      </c>
      <c r="H49" s="95">
        <f t="shared" ref="H49:K49" si="1">SUM(H16:H42)</f>
        <v>0</v>
      </c>
      <c r="I49" s="95">
        <f t="shared" si="1"/>
        <v>0</v>
      </c>
      <c r="J49" s="95">
        <f t="shared" si="1"/>
        <v>0</v>
      </c>
      <c r="K49" s="95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0"/>
  <sheetViews>
    <sheetView showGridLines="0" showZeros="0" rightToLeft="1" workbookViewId="0">
      <selection activeCell="J48" sqref="J48"/>
    </sheetView>
  </sheetViews>
  <sheetFormatPr defaultRowHeight="14.25"/>
  <cols>
    <col min="1" max="1" width="5.625" bestFit="1" customWidth="1"/>
    <col min="2" max="2" width="66.75" bestFit="1" customWidth="1"/>
    <col min="3" max="3" width="14" bestFit="1" customWidth="1"/>
    <col min="4" max="4" width="8.87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2.375" bestFit="1" customWidth="1"/>
    <col min="11" max="11" width="7.25" bestFit="1" customWidth="1"/>
  </cols>
  <sheetData>
    <row r="1" spans="2:13">
      <c r="I1" s="34"/>
    </row>
    <row r="2" spans="2:13" ht="15">
      <c r="B2" s="4" t="s">
        <v>97</v>
      </c>
      <c r="C2" s="35"/>
      <c r="D2" s="35"/>
      <c r="E2" s="35"/>
      <c r="F2" s="35"/>
      <c r="G2" s="36"/>
      <c r="H2" s="36"/>
      <c r="I2" s="37"/>
      <c r="J2" s="35"/>
      <c r="K2" s="35"/>
    </row>
    <row r="3" spans="2:13" ht="15">
      <c r="B3" s="4" t="str">
        <f>'נספח 1'!B6</f>
        <v>קרן מקפת מרכז לפנסיה ותגמולים אגודה שיתופית בע"מ (בניהול מיוחד)</v>
      </c>
      <c r="C3" s="35"/>
      <c r="D3" s="35"/>
      <c r="E3" s="35"/>
      <c r="F3" s="35"/>
      <c r="G3" s="38"/>
      <c r="H3" s="36"/>
      <c r="I3" s="37"/>
      <c r="J3" s="35"/>
      <c r="K3" s="35"/>
    </row>
    <row r="4" spans="2:13" ht="15">
      <c r="B4" s="4" t="str">
        <f>'נספח 1'!B7</f>
        <v>מספר אישור: 313</v>
      </c>
      <c r="C4" s="35"/>
      <c r="D4" s="35"/>
      <c r="E4" s="35"/>
      <c r="F4" s="35"/>
      <c r="G4" s="38"/>
      <c r="H4" s="36"/>
      <c r="I4" s="37"/>
      <c r="J4" s="35"/>
      <c r="K4" s="35"/>
    </row>
    <row r="5" spans="2:13" ht="15">
      <c r="B5" s="39"/>
      <c r="I5" s="34"/>
    </row>
    <row r="6" spans="2:13" ht="51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3" ht="1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3" ht="1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3" ht="1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3" ht="1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71"/>
    </row>
    <row r="11" spans="2:13" ht="1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81"/>
    </row>
    <row r="12" spans="2:13" ht="15">
      <c r="B12" s="82" t="s">
        <v>51</v>
      </c>
      <c r="C12" s="84">
        <v>6254</v>
      </c>
      <c r="D12" s="70"/>
      <c r="E12" s="70"/>
      <c r="F12" s="70"/>
      <c r="G12" s="70"/>
      <c r="H12" s="70"/>
      <c r="I12" s="83">
        <v>0</v>
      </c>
      <c r="J12" s="101">
        <v>38129.29</v>
      </c>
      <c r="K12" s="103">
        <v>5.9999999999999995E-4</v>
      </c>
    </row>
    <row r="13" spans="2:13" ht="15">
      <c r="B13" s="82" t="s">
        <v>52</v>
      </c>
      <c r="C13" s="84">
        <v>6387</v>
      </c>
      <c r="D13" s="70"/>
      <c r="E13" s="70"/>
      <c r="F13" s="70"/>
      <c r="G13" s="70"/>
      <c r="H13" s="70"/>
      <c r="I13" s="83">
        <v>0</v>
      </c>
      <c r="J13" s="101">
        <v>33949.81</v>
      </c>
      <c r="K13" s="101">
        <v>5.0000000000000001E-4</v>
      </c>
      <c r="L13" s="98"/>
      <c r="M13" s="98"/>
    </row>
    <row r="14" spans="2:13" ht="15">
      <c r="B14" s="82" t="s">
        <v>67</v>
      </c>
      <c r="C14" s="84">
        <v>45161</v>
      </c>
      <c r="D14" s="70"/>
      <c r="E14" s="75"/>
      <c r="F14" s="76"/>
      <c r="G14" s="77"/>
      <c r="H14" s="76"/>
      <c r="I14" s="101">
        <v>100</v>
      </c>
      <c r="J14" s="101">
        <v>1.0000000000000001E-5</v>
      </c>
      <c r="K14" s="103">
        <v>0</v>
      </c>
      <c r="L14" s="98"/>
      <c r="M14" s="98"/>
    </row>
    <row r="15" spans="2:13" ht="15">
      <c r="B15" s="82" t="s">
        <v>53</v>
      </c>
      <c r="C15" s="84">
        <v>36483</v>
      </c>
      <c r="D15" s="70"/>
      <c r="E15" s="57"/>
      <c r="F15" s="57"/>
      <c r="G15" s="57"/>
      <c r="H15" s="57"/>
      <c r="I15" s="83">
        <v>0</v>
      </c>
      <c r="J15" s="101">
        <v>75151.59</v>
      </c>
      <c r="K15" s="103">
        <v>1E-3</v>
      </c>
      <c r="L15" s="98"/>
      <c r="M15" s="98"/>
    </row>
    <row r="16" spans="2:13" s="98" customFormat="1" ht="15">
      <c r="B16" s="99" t="s">
        <v>78</v>
      </c>
      <c r="C16" s="84">
        <v>51078</v>
      </c>
      <c r="D16" s="70"/>
      <c r="E16" s="57"/>
      <c r="F16" s="57"/>
      <c r="G16" s="57"/>
      <c r="H16" s="57"/>
      <c r="I16" s="83"/>
      <c r="J16" s="102">
        <v>60783.51</v>
      </c>
      <c r="K16" s="103">
        <v>8.9999999999999998E-4</v>
      </c>
    </row>
    <row r="17" spans="2:13" ht="15">
      <c r="B17" s="82" t="s">
        <v>54</v>
      </c>
      <c r="C17" s="75">
        <v>60413309</v>
      </c>
      <c r="D17" s="70"/>
      <c r="E17" s="57"/>
      <c r="F17" s="57"/>
      <c r="G17" s="57"/>
      <c r="H17" s="57"/>
      <c r="I17" s="83">
        <v>0</v>
      </c>
      <c r="J17" s="101">
        <v>155.21</v>
      </c>
      <c r="K17" s="103">
        <v>0</v>
      </c>
      <c r="L17" s="98"/>
      <c r="M17" s="98"/>
    </row>
    <row r="18" spans="2:13" ht="15">
      <c r="B18" s="57" t="s">
        <v>55</v>
      </c>
      <c r="C18" s="75">
        <v>61001889</v>
      </c>
      <c r="D18" s="70"/>
      <c r="E18" s="57"/>
      <c r="F18" s="57"/>
      <c r="G18" s="57"/>
      <c r="H18" s="57"/>
      <c r="I18" s="83">
        <v>0</v>
      </c>
      <c r="J18" s="101">
        <v>805.55</v>
      </c>
      <c r="K18" s="103">
        <v>0</v>
      </c>
      <c r="L18" s="98"/>
      <c r="M18" s="98"/>
    </row>
    <row r="19" spans="2:13" ht="15">
      <c r="B19" s="57" t="s">
        <v>56</v>
      </c>
      <c r="C19" s="75">
        <v>61001897</v>
      </c>
      <c r="D19" s="70"/>
      <c r="E19" s="57"/>
      <c r="F19" s="57"/>
      <c r="G19" s="57"/>
      <c r="H19" s="57"/>
      <c r="I19" s="83">
        <v>0</v>
      </c>
      <c r="J19" s="101">
        <v>7578.73</v>
      </c>
      <c r="K19" s="103">
        <v>1E-4</v>
      </c>
      <c r="L19" s="98"/>
      <c r="M19" s="98"/>
    </row>
    <row r="20" spans="2:13" ht="15">
      <c r="B20" s="57" t="s">
        <v>57</v>
      </c>
      <c r="C20" s="75">
        <v>61001905</v>
      </c>
      <c r="D20" s="70"/>
      <c r="E20" s="57"/>
      <c r="F20" s="57"/>
      <c r="G20" s="57"/>
      <c r="H20" s="57"/>
      <c r="I20" s="83">
        <v>0</v>
      </c>
      <c r="J20" s="101">
        <v>12809.23</v>
      </c>
      <c r="K20" s="103">
        <v>2.0000000000000001E-4</v>
      </c>
      <c r="L20" s="98"/>
      <c r="M20" s="98"/>
    </row>
    <row r="21" spans="2:13" ht="15">
      <c r="B21" s="57" t="s">
        <v>58</v>
      </c>
      <c r="C21" s="75">
        <v>60374576</v>
      </c>
      <c r="D21" s="70"/>
      <c r="E21" s="57"/>
      <c r="F21" s="57"/>
      <c r="G21" s="57"/>
      <c r="H21" s="57"/>
      <c r="I21" s="83">
        <v>0</v>
      </c>
      <c r="J21" s="101">
        <v>-7291.55</v>
      </c>
      <c r="K21" s="103">
        <v>-1E-4</v>
      </c>
      <c r="L21" s="98"/>
      <c r="M21" s="98"/>
    </row>
    <row r="22" spans="2:13" ht="15">
      <c r="B22" s="57" t="s">
        <v>59</v>
      </c>
      <c r="C22" s="75">
        <v>60374550</v>
      </c>
      <c r="D22" s="70"/>
      <c r="E22" s="57"/>
      <c r="F22" s="57"/>
      <c r="G22" s="57"/>
      <c r="H22" s="57"/>
      <c r="I22" s="83">
        <v>0</v>
      </c>
      <c r="J22" s="101">
        <v>9869.7900000000009</v>
      </c>
      <c r="K22" s="103">
        <v>2.0000000000000001E-4</v>
      </c>
      <c r="L22" s="98"/>
      <c r="M22" s="98"/>
    </row>
    <row r="23" spans="2:13" ht="15">
      <c r="B23" s="57" t="s">
        <v>60</v>
      </c>
      <c r="C23" s="75">
        <v>60413333</v>
      </c>
      <c r="D23" s="70"/>
      <c r="E23" s="57"/>
      <c r="F23" s="57"/>
      <c r="G23" s="57"/>
      <c r="H23" s="57"/>
      <c r="I23" s="83">
        <v>0</v>
      </c>
      <c r="J23" s="101">
        <v>10247.870000000001</v>
      </c>
      <c r="K23" s="103">
        <v>2.0000000000000001E-4</v>
      </c>
      <c r="L23" s="98"/>
      <c r="M23" s="98"/>
    </row>
    <row r="24" spans="2:13" ht="15">
      <c r="B24" s="57" t="s">
        <v>61</v>
      </c>
      <c r="C24" s="75">
        <v>60413325</v>
      </c>
      <c r="D24" s="70"/>
      <c r="E24" s="57"/>
      <c r="F24" s="57"/>
      <c r="G24" s="57"/>
      <c r="H24" s="57"/>
      <c r="I24" s="83">
        <v>0</v>
      </c>
      <c r="J24" s="101">
        <v>569.55999999999995</v>
      </c>
      <c r="K24" s="103">
        <v>0</v>
      </c>
      <c r="L24" s="98"/>
      <c r="M24" s="98"/>
    </row>
    <row r="25" spans="2:13" ht="15">
      <c r="B25" s="57" t="s">
        <v>62</v>
      </c>
      <c r="C25" s="75">
        <v>60380565</v>
      </c>
      <c r="D25" s="70"/>
      <c r="E25" s="57"/>
      <c r="F25" s="57"/>
      <c r="G25" s="57"/>
      <c r="H25" s="57"/>
      <c r="I25" s="83">
        <v>0</v>
      </c>
      <c r="J25" s="101">
        <v>4628.24</v>
      </c>
      <c r="K25" s="103">
        <v>1E-4</v>
      </c>
      <c r="L25" s="98"/>
      <c r="M25" s="98"/>
    </row>
    <row r="26" spans="2:13" ht="15">
      <c r="B26" s="57" t="s">
        <v>63</v>
      </c>
      <c r="C26" s="75">
        <v>60380573</v>
      </c>
      <c r="D26" s="70"/>
      <c r="E26" s="57"/>
      <c r="F26" s="57"/>
      <c r="G26" s="57"/>
      <c r="H26" s="57"/>
      <c r="I26" s="83">
        <v>0</v>
      </c>
      <c r="J26" s="101">
        <v>5456.81</v>
      </c>
      <c r="K26" s="103">
        <v>1E-4</v>
      </c>
      <c r="L26" s="98"/>
      <c r="M26" s="98"/>
    </row>
    <row r="27" spans="2:13" ht="15">
      <c r="B27" s="57" t="s">
        <v>64</v>
      </c>
      <c r="C27" s="75">
        <v>60418993</v>
      </c>
      <c r="D27" s="70"/>
      <c r="E27" s="57"/>
      <c r="F27" s="57"/>
      <c r="G27" s="57"/>
      <c r="H27" s="57"/>
      <c r="I27" s="83">
        <v>0</v>
      </c>
      <c r="J27" s="101">
        <v>34999.769999999997</v>
      </c>
      <c r="K27" s="103">
        <v>5.0000000000000001E-4</v>
      </c>
      <c r="L27" s="98"/>
      <c r="M27" s="98"/>
    </row>
    <row r="28" spans="2:13" ht="15">
      <c r="B28" s="57" t="s">
        <v>84</v>
      </c>
      <c r="C28" s="75" t="s">
        <v>85</v>
      </c>
      <c r="D28" s="70"/>
      <c r="E28" s="57"/>
      <c r="F28" s="57"/>
      <c r="G28" s="57"/>
      <c r="H28" s="57"/>
      <c r="I28" s="83">
        <v>0</v>
      </c>
      <c r="J28" s="101">
        <v>24039.32</v>
      </c>
      <c r="K28" s="103">
        <v>4.0000000000000002E-4</v>
      </c>
      <c r="L28" s="98"/>
      <c r="M28" s="98"/>
    </row>
    <row r="29" spans="2:13" s="98" customFormat="1" ht="15">
      <c r="B29" s="75" t="s">
        <v>92</v>
      </c>
      <c r="C29" s="75" t="s">
        <v>93</v>
      </c>
      <c r="D29" s="70"/>
      <c r="E29" s="57"/>
      <c r="F29" s="57"/>
      <c r="G29" s="57"/>
      <c r="H29" s="57"/>
      <c r="I29" s="83"/>
      <c r="J29" s="101">
        <v>3.6840776633929998E-3</v>
      </c>
      <c r="K29" s="103">
        <v>0</v>
      </c>
    </row>
    <row r="30" spans="2:13" s="98" customFormat="1" ht="15">
      <c r="B30" s="75" t="s">
        <v>94</v>
      </c>
      <c r="C30" s="75" t="s">
        <v>95</v>
      </c>
      <c r="D30" s="70"/>
      <c r="E30" s="57"/>
      <c r="F30" s="57"/>
      <c r="G30" s="57"/>
      <c r="H30" s="57"/>
      <c r="I30" s="83"/>
      <c r="J30" s="101">
        <v>3.6018992676792999E-4</v>
      </c>
      <c r="K30" s="103">
        <v>0</v>
      </c>
    </row>
    <row r="31" spans="2:13" ht="15">
      <c r="B31" s="57" t="s">
        <v>65</v>
      </c>
      <c r="C31" s="75">
        <v>60409380</v>
      </c>
      <c r="D31" s="70"/>
      <c r="E31" s="57"/>
      <c r="F31" s="57"/>
      <c r="G31" s="57"/>
      <c r="H31" s="57"/>
      <c r="I31" s="83">
        <v>0</v>
      </c>
      <c r="J31" s="101">
        <v>4072.15</v>
      </c>
      <c r="K31" s="101">
        <v>1E-4</v>
      </c>
      <c r="L31" s="98"/>
      <c r="M31" s="98"/>
    </row>
    <row r="32" spans="2:13" ht="15">
      <c r="B32" s="57" t="s">
        <v>66</v>
      </c>
      <c r="C32" s="75">
        <v>60418985</v>
      </c>
      <c r="D32" s="70"/>
      <c r="E32" s="57"/>
      <c r="F32" s="57"/>
      <c r="G32" s="57"/>
      <c r="H32" s="57"/>
      <c r="I32" s="83">
        <v>0</v>
      </c>
      <c r="J32" s="101">
        <v>19644.349999999999</v>
      </c>
      <c r="K32" s="103">
        <v>2.9999999999999997E-4</v>
      </c>
      <c r="L32" s="98"/>
      <c r="M32" s="98"/>
    </row>
    <row r="33" spans="2:13" ht="15">
      <c r="B33" s="57" t="s">
        <v>68</v>
      </c>
      <c r="C33" s="75">
        <v>7894564</v>
      </c>
      <c r="D33" s="70"/>
      <c r="E33" s="57"/>
      <c r="F33" s="57"/>
      <c r="G33" s="57"/>
      <c r="H33" s="57"/>
      <c r="I33" s="83">
        <v>0</v>
      </c>
      <c r="J33" s="101">
        <v>8.9999999999999992E-5</v>
      </c>
      <c r="K33" s="103"/>
      <c r="L33" s="98"/>
      <c r="M33" s="98"/>
    </row>
    <row r="34" spans="2:13" ht="15">
      <c r="B34" s="57" t="s">
        <v>69</v>
      </c>
      <c r="C34" s="75">
        <v>7894562</v>
      </c>
      <c r="D34" s="70"/>
      <c r="E34" s="57"/>
      <c r="F34" s="57"/>
      <c r="G34" s="57"/>
      <c r="H34" s="57"/>
      <c r="I34" s="83">
        <v>0</v>
      </c>
      <c r="J34" s="101">
        <v>1.4999999999999999E-4</v>
      </c>
      <c r="K34" s="103"/>
      <c r="L34" s="98"/>
      <c r="M34" s="98"/>
    </row>
    <row r="35" spans="2:13" ht="15">
      <c r="B35" s="57" t="s">
        <v>81</v>
      </c>
      <c r="C35" s="75">
        <v>7894578</v>
      </c>
      <c r="D35" s="70"/>
      <c r="E35" s="57"/>
      <c r="F35" s="57"/>
      <c r="G35" s="57"/>
      <c r="H35" s="57"/>
      <c r="I35" s="83">
        <v>0</v>
      </c>
      <c r="J35" s="101">
        <v>27739.16</v>
      </c>
      <c r="K35" s="103">
        <v>4.0000000000000002E-4</v>
      </c>
      <c r="L35" s="98"/>
      <c r="M35" s="98"/>
    </row>
    <row r="36" spans="2:13" ht="15">
      <c r="B36" s="57" t="s">
        <v>73</v>
      </c>
      <c r="C36" s="75">
        <v>62001385</v>
      </c>
      <c r="D36" s="70"/>
      <c r="E36" s="57"/>
      <c r="F36" s="57"/>
      <c r="G36" s="57"/>
      <c r="H36" s="57"/>
      <c r="I36" s="83"/>
      <c r="J36" s="101">
        <v>33159.040000000001</v>
      </c>
      <c r="K36" s="103">
        <v>4.0000000000000002E-4</v>
      </c>
      <c r="L36" s="98"/>
      <c r="M36" s="98"/>
    </row>
    <row r="37" spans="2:13" ht="15">
      <c r="B37" s="57" t="s">
        <v>74</v>
      </c>
      <c r="C37" s="75">
        <v>62003365</v>
      </c>
      <c r="D37" s="70"/>
      <c r="E37" s="57"/>
      <c r="F37" s="57"/>
      <c r="G37" s="57"/>
      <c r="H37" s="57"/>
      <c r="I37" s="83"/>
      <c r="J37" s="101">
        <v>19100.27</v>
      </c>
      <c r="K37" s="103">
        <v>2.9999999999999997E-4</v>
      </c>
      <c r="L37" s="98"/>
      <c r="M37" s="98"/>
    </row>
    <row r="38" spans="2:13" ht="15">
      <c r="B38" s="57" t="s">
        <v>75</v>
      </c>
      <c r="C38" s="75">
        <v>62004471</v>
      </c>
      <c r="D38" s="70"/>
      <c r="E38" s="57"/>
      <c r="F38" s="57"/>
      <c r="G38" s="57"/>
      <c r="H38" s="57"/>
      <c r="I38" s="83"/>
      <c r="J38" s="101">
        <v>1717.6</v>
      </c>
      <c r="K38" s="103"/>
      <c r="L38" s="98"/>
      <c r="M38" s="98"/>
    </row>
    <row r="39" spans="2:13" ht="15">
      <c r="B39" s="57" t="s">
        <v>76</v>
      </c>
      <c r="C39" s="75">
        <v>62004300</v>
      </c>
      <c r="D39" s="70"/>
      <c r="E39" s="57"/>
      <c r="F39" s="57"/>
      <c r="G39" s="57"/>
      <c r="H39" s="57"/>
      <c r="I39" s="83"/>
      <c r="J39" s="101">
        <v>4704.51</v>
      </c>
      <c r="K39" s="103">
        <v>1E-4</v>
      </c>
      <c r="L39" s="98"/>
      <c r="M39" s="98"/>
    </row>
    <row r="40" spans="2:13" ht="15">
      <c r="B40" s="57" t="s">
        <v>77</v>
      </c>
      <c r="C40" s="75">
        <v>62004328</v>
      </c>
      <c r="D40" s="70"/>
      <c r="E40" s="57"/>
      <c r="F40" s="57"/>
      <c r="G40" s="57"/>
      <c r="H40" s="57"/>
      <c r="I40" s="83"/>
      <c r="J40" s="101">
        <v>14651.81</v>
      </c>
      <c r="K40" s="103">
        <v>2.0000000000000001E-4</v>
      </c>
      <c r="L40" s="98"/>
      <c r="M40" s="98"/>
    </row>
    <row r="41" spans="2:13" s="98" customFormat="1" ht="15">
      <c r="B41" s="87" t="s">
        <v>79</v>
      </c>
      <c r="C41" s="75">
        <v>62008610</v>
      </c>
      <c r="D41" s="70"/>
      <c r="E41" s="57"/>
      <c r="F41" s="57"/>
      <c r="G41" s="57"/>
      <c r="H41" s="57"/>
      <c r="I41" s="83"/>
      <c r="J41" s="102">
        <v>33136.239999999998</v>
      </c>
      <c r="K41" s="103">
        <v>4.0000000000000002E-4</v>
      </c>
    </row>
    <row r="42" spans="2:13" s="98" customFormat="1" ht="15">
      <c r="B42" s="87" t="s">
        <v>80</v>
      </c>
      <c r="C42" s="75">
        <v>62009980</v>
      </c>
      <c r="D42" s="70"/>
      <c r="E42" s="57"/>
      <c r="F42" s="57"/>
      <c r="G42" s="57"/>
      <c r="H42" s="57"/>
      <c r="I42" s="83"/>
      <c r="J42" s="102">
        <v>52745.08</v>
      </c>
      <c r="K42" s="103">
        <v>1.4E-3</v>
      </c>
    </row>
    <row r="43" spans="2:13" s="98" customFormat="1" ht="15">
      <c r="B43" s="87" t="s">
        <v>82</v>
      </c>
      <c r="C43" s="75" t="s">
        <v>83</v>
      </c>
      <c r="D43" s="70"/>
      <c r="E43" s="57"/>
      <c r="F43" s="57"/>
      <c r="G43" s="57"/>
      <c r="H43" s="57"/>
      <c r="I43" s="83"/>
      <c r="J43" s="102">
        <v>12633.92</v>
      </c>
      <c r="K43" s="103">
        <v>2.0000000000000001E-4</v>
      </c>
    </row>
    <row r="44" spans="2:13" s="98" customFormat="1" ht="15">
      <c r="B44" s="57" t="s">
        <v>86</v>
      </c>
      <c r="C44" s="75" t="s">
        <v>87</v>
      </c>
      <c r="D44" s="70"/>
      <c r="E44" s="57"/>
      <c r="F44" s="57"/>
      <c r="G44" s="57"/>
      <c r="H44" s="57"/>
      <c r="I44" s="83"/>
      <c r="J44" s="102">
        <v>1061.6837131679999</v>
      </c>
      <c r="K44" s="103">
        <v>0</v>
      </c>
    </row>
    <row r="45" spans="2:13" s="98" customFormat="1" ht="15">
      <c r="B45" s="57" t="s">
        <v>88</v>
      </c>
      <c r="C45" s="75" t="s">
        <v>89</v>
      </c>
      <c r="D45" s="70"/>
      <c r="E45" s="57"/>
      <c r="F45" s="57"/>
      <c r="G45" s="57"/>
      <c r="H45" s="57"/>
      <c r="I45" s="83"/>
      <c r="J45" s="102">
        <v>11396.5021651633</v>
      </c>
      <c r="K45" s="103">
        <v>2.0000000000000001E-4</v>
      </c>
    </row>
    <row r="46" spans="2:13" s="98" customFormat="1" ht="15">
      <c r="B46" s="57" t="s">
        <v>90</v>
      </c>
      <c r="C46" s="75" t="s">
        <v>91</v>
      </c>
      <c r="D46" s="70"/>
      <c r="E46" s="57"/>
      <c r="F46" s="57"/>
      <c r="G46" s="57"/>
      <c r="H46" s="57"/>
      <c r="I46" s="83"/>
      <c r="J46" s="102">
        <v>21611.395167300001</v>
      </c>
      <c r="K46" s="103">
        <v>2.9999999999999997E-4</v>
      </c>
    </row>
    <row r="47" spans="2:13" s="98" customFormat="1" ht="15">
      <c r="B47" s="57" t="s">
        <v>105</v>
      </c>
      <c r="C47" s="75" t="s">
        <v>107</v>
      </c>
      <c r="D47" s="70"/>
      <c r="E47" s="57"/>
      <c r="F47" s="57"/>
      <c r="G47" s="57"/>
      <c r="H47" s="57"/>
      <c r="I47" s="83"/>
      <c r="J47" s="102">
        <v>4017.6579397036699</v>
      </c>
      <c r="K47" s="103">
        <v>1E-4</v>
      </c>
    </row>
    <row r="48" spans="2:13" s="98" customFormat="1" ht="15">
      <c r="B48" s="57" t="s">
        <v>106</v>
      </c>
      <c r="C48" s="75" t="s">
        <v>108</v>
      </c>
      <c r="D48" s="70"/>
      <c r="E48" s="57"/>
      <c r="F48" s="57"/>
      <c r="G48" s="57"/>
      <c r="H48" s="57"/>
      <c r="I48" s="83"/>
      <c r="J48" s="102">
        <v>112630.95814036801</v>
      </c>
      <c r="K48" s="103">
        <v>1.6999999999999999E-3</v>
      </c>
    </row>
    <row r="49" spans="2:11" ht="18">
      <c r="B49" s="89" t="s">
        <v>72</v>
      </c>
      <c r="C49" s="57"/>
      <c r="D49" s="57"/>
      <c r="E49" s="57"/>
      <c r="F49" s="57"/>
      <c r="G49" s="57"/>
      <c r="H49" s="57"/>
      <c r="I49" s="90"/>
      <c r="J49" s="91">
        <f>SUM(J12:J48)</f>
        <v>685905.06141997059</v>
      </c>
      <c r="K49" s="103">
        <v>9.0999999999999987E-3</v>
      </c>
    </row>
    <row r="50" spans="2:11" ht="18">
      <c r="I50" s="68"/>
      <c r="J50" s="85"/>
      <c r="K50" s="85"/>
    </row>
    <row r="51" spans="2:11" ht="18">
      <c r="I51" s="68"/>
      <c r="J51" s="68"/>
      <c r="K51" s="68"/>
    </row>
    <row r="52" spans="2:11" ht="18">
      <c r="I52" s="68"/>
      <c r="J52" s="68"/>
      <c r="K52" s="68"/>
    </row>
    <row r="53" spans="2:11" ht="18">
      <c r="I53" s="68"/>
      <c r="J53" s="68"/>
      <c r="K53" s="68"/>
    </row>
    <row r="54" spans="2:11" ht="18">
      <c r="I54" s="68"/>
      <c r="J54" s="68"/>
      <c r="K54" s="68"/>
    </row>
    <row r="55" spans="2:11" ht="18">
      <c r="I55" s="68"/>
      <c r="J55" s="68"/>
      <c r="K55" s="68"/>
    </row>
    <row r="56" spans="2:11" ht="18">
      <c r="I56" s="68"/>
      <c r="J56" s="68"/>
      <c r="K56" s="68"/>
    </row>
    <row r="57" spans="2:11" ht="18">
      <c r="I57" s="68"/>
      <c r="J57" s="68"/>
      <c r="K57" s="68"/>
    </row>
    <row r="58" spans="2:11" ht="18">
      <c r="I58" s="68"/>
      <c r="J58" s="68"/>
      <c r="K58" s="68"/>
    </row>
    <row r="59" spans="2:11" ht="18">
      <c r="I59" s="68"/>
      <c r="J59" s="68"/>
      <c r="K59" s="68"/>
    </row>
    <row r="60" spans="2:11" ht="18">
      <c r="I60" s="68"/>
      <c r="J60" s="68"/>
      <c r="K60" s="68"/>
    </row>
    <row r="61" spans="2:11" ht="18">
      <c r="I61" s="68"/>
      <c r="J61" s="68"/>
      <c r="K61" s="68"/>
    </row>
    <row r="62" spans="2:11" ht="18">
      <c r="I62" s="68"/>
      <c r="J62" s="68"/>
      <c r="K62" s="68"/>
    </row>
    <row r="63" spans="2:11" ht="18">
      <c r="I63" s="68"/>
      <c r="J63" s="68"/>
      <c r="K63" s="68"/>
    </row>
    <row r="64" spans="2:11" ht="18">
      <c r="I64" s="68"/>
      <c r="J64" s="68"/>
      <c r="K64" s="68"/>
    </row>
    <row r="65" spans="9:11" ht="18">
      <c r="I65" s="68"/>
      <c r="J65" s="68"/>
      <c r="K65" s="68"/>
    </row>
    <row r="66" spans="9:11" ht="18">
      <c r="I66" s="68"/>
      <c r="J66" s="68"/>
      <c r="K66" s="68"/>
    </row>
    <row r="67" spans="9:11" ht="18">
      <c r="I67" s="68"/>
      <c r="J67" s="68"/>
      <c r="K67" s="68"/>
    </row>
    <row r="68" spans="9:11" ht="18">
      <c r="I68" s="68"/>
      <c r="J68" s="68"/>
      <c r="K68" s="68"/>
    </row>
    <row r="69" spans="9:11" ht="18">
      <c r="I69" s="68"/>
      <c r="J69" s="68"/>
      <c r="K69" s="68"/>
    </row>
    <row r="70" spans="9:11" ht="18">
      <c r="I70" s="68"/>
      <c r="J70" s="68"/>
      <c r="K70" s="68"/>
    </row>
    <row r="71" spans="9:11" ht="18">
      <c r="I71" s="68"/>
      <c r="J71" s="68"/>
      <c r="K71" s="68"/>
    </row>
    <row r="72" spans="9:11" ht="18">
      <c r="I72" s="68"/>
      <c r="J72" s="68"/>
      <c r="K72" s="68"/>
    </row>
    <row r="73" spans="9:11" ht="18">
      <c r="I73" s="68"/>
      <c r="J73" s="68"/>
      <c r="K73" s="68"/>
    </row>
    <row r="74" spans="9:11" ht="18">
      <c r="I74" s="68"/>
      <c r="J74" s="68"/>
      <c r="K74" s="68"/>
    </row>
    <row r="75" spans="9:11" ht="18">
      <c r="I75" s="68"/>
      <c r="J75" s="68"/>
      <c r="K75" s="68"/>
    </row>
    <row r="76" spans="9:11" ht="18">
      <c r="I76" s="68"/>
      <c r="J76" s="68"/>
      <c r="K76" s="68"/>
    </row>
    <row r="77" spans="9:11" ht="18">
      <c r="I77" s="68"/>
      <c r="J77" s="68"/>
      <c r="K77" s="68"/>
    </row>
    <row r="78" spans="9:11" ht="18">
      <c r="I78" s="68"/>
      <c r="J78" s="68"/>
      <c r="K78" s="68"/>
    </row>
    <row r="79" spans="9:11" ht="18">
      <c r="I79" s="68"/>
      <c r="K79" s="68"/>
    </row>
    <row r="80" spans="9:11" ht="18">
      <c r="I80" s="68"/>
      <c r="K80" s="68"/>
    </row>
    <row r="81" spans="9:11" ht="18">
      <c r="I81" s="68"/>
      <c r="K81" s="68"/>
    </row>
    <row r="82" spans="9:11" ht="18">
      <c r="I82" s="68"/>
      <c r="K82" s="68"/>
    </row>
    <row r="83" spans="9:11" ht="18">
      <c r="I83" s="68"/>
      <c r="K83" s="68"/>
    </row>
    <row r="84" spans="9:11" ht="18">
      <c r="I84" s="68"/>
      <c r="K84" s="68"/>
    </row>
    <row r="85" spans="9:11" ht="18">
      <c r="I85" s="68"/>
      <c r="K85" s="68"/>
    </row>
    <row r="86" spans="9:11" ht="18">
      <c r="I86" s="68"/>
      <c r="K86" s="68"/>
    </row>
    <row r="87" spans="9:11" ht="18">
      <c r="I87" s="68"/>
      <c r="K87" s="68"/>
    </row>
    <row r="88" spans="9:11" ht="18">
      <c r="I88" s="68"/>
      <c r="K88" s="68"/>
    </row>
    <row r="89" spans="9:11" ht="18">
      <c r="I89" s="68"/>
      <c r="K89" s="68"/>
    </row>
    <row r="90" spans="9:11" ht="18">
      <c r="I90" s="68"/>
      <c r="K90" s="68"/>
    </row>
    <row r="91" spans="9:11" ht="18">
      <c r="I91" s="68"/>
      <c r="K91" s="68"/>
    </row>
    <row r="92" spans="9:11" ht="18">
      <c r="I92" s="68"/>
      <c r="K92" s="68"/>
    </row>
    <row r="93" spans="9:11" ht="18">
      <c r="I93" s="68"/>
      <c r="K93" s="68"/>
    </row>
    <row r="94" spans="9:11" ht="18">
      <c r="I94" s="68"/>
      <c r="K94" s="68"/>
    </row>
    <row r="95" spans="9:11" ht="18">
      <c r="I95" s="68"/>
      <c r="K95" s="68"/>
    </row>
    <row r="96" spans="9:11" ht="18">
      <c r="I96" s="68"/>
      <c r="K96" s="68"/>
    </row>
    <row r="97" spans="9:11" ht="18">
      <c r="I97" s="68"/>
      <c r="K97" s="68"/>
    </row>
    <row r="98" spans="9:11" ht="18">
      <c r="I98" s="68"/>
      <c r="K98" s="68"/>
    </row>
    <row r="99" spans="9:11" ht="18">
      <c r="I99" s="68"/>
      <c r="K99" s="68"/>
    </row>
    <row r="100" spans="9:11" ht="18">
      <c r="I100" s="68"/>
      <c r="K100" s="68"/>
    </row>
    <row r="101" spans="9:11" ht="18">
      <c r="I101" s="68"/>
      <c r="K101" s="68"/>
    </row>
    <row r="102" spans="9:11" ht="18">
      <c r="I102" s="68"/>
      <c r="K102" s="68"/>
    </row>
    <row r="103" spans="9:11" ht="18">
      <c r="I103" s="68"/>
      <c r="K103" s="68"/>
    </row>
    <row r="104" spans="9:11" ht="18">
      <c r="I104" s="68"/>
      <c r="K104" s="68"/>
    </row>
    <row r="105" spans="9:11" ht="18">
      <c r="I105" s="68"/>
      <c r="K105" s="68"/>
    </row>
    <row r="106" spans="9:11" ht="18">
      <c r="I106" s="68"/>
      <c r="K106" s="68"/>
    </row>
    <row r="107" spans="9:11" ht="18">
      <c r="I107" s="68"/>
      <c r="K107" s="68"/>
    </row>
    <row r="108" spans="9:11" ht="18">
      <c r="I108" s="68"/>
      <c r="K108" s="68"/>
    </row>
    <row r="109" spans="9:11" ht="18">
      <c r="I109" s="68"/>
      <c r="K109" s="68"/>
    </row>
    <row r="110" spans="9:11" ht="18">
      <c r="K110" s="6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showZeros="0" rightToLeft="1" workbookViewId="0">
      <selection activeCell="B11" sqref="B11"/>
    </sheetView>
  </sheetViews>
  <sheetFormatPr defaultRowHeight="14.25"/>
  <cols>
    <col min="1" max="1" width="22" customWidth="1"/>
    <col min="2" max="2" width="28.75" bestFit="1" customWidth="1"/>
    <col min="3" max="3" width="6.875" bestFit="1" customWidth="1"/>
    <col min="4" max="5" width="8.75" bestFit="1" customWidth="1"/>
  </cols>
  <sheetData>
    <row r="2" spans="2:9" ht="15">
      <c r="B2" s="2" t="s">
        <v>29</v>
      </c>
      <c r="C2" s="50"/>
      <c r="D2" s="3"/>
      <c r="E2" s="3"/>
    </row>
    <row r="3" spans="2:9" ht="15">
      <c r="B3" s="2" t="s">
        <v>98</v>
      </c>
      <c r="C3" s="50"/>
      <c r="D3" s="3"/>
      <c r="E3" s="3"/>
      <c r="F3" s="51"/>
      <c r="G3" s="51"/>
      <c r="H3" s="51"/>
      <c r="I3" s="51"/>
    </row>
    <row r="4" spans="2:9" ht="15">
      <c r="B4" s="4" t="str">
        <f>'נספח 1'!B6</f>
        <v>קרן מקפת מרכז לפנסיה ותגמולים אגודה שיתופית בע"מ (בניהול מיוחד)</v>
      </c>
      <c r="C4" s="50"/>
      <c r="D4" s="3"/>
      <c r="E4" s="3"/>
      <c r="F4" s="51"/>
      <c r="G4" s="51"/>
      <c r="H4" s="51"/>
      <c r="I4" s="51"/>
    </row>
    <row r="5" spans="2:9" ht="15">
      <c r="B5" s="4" t="str">
        <f>'נספח 1'!B7</f>
        <v>מספר אישור: 313</v>
      </c>
      <c r="C5" s="50"/>
      <c r="D5" s="3"/>
      <c r="E5" s="3"/>
      <c r="F5" s="51"/>
      <c r="G5" s="51"/>
      <c r="H5" s="51"/>
      <c r="I5" s="51"/>
    </row>
    <row r="6" spans="2:9" ht="15">
      <c r="B6" s="52"/>
      <c r="C6" s="50"/>
      <c r="D6" s="3"/>
      <c r="E6" s="3"/>
      <c r="F6" s="51"/>
      <c r="G6" s="51"/>
      <c r="H6" s="51"/>
      <c r="I6" s="51"/>
    </row>
    <row r="7" spans="2:9" ht="51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>
      <c r="B8" s="47"/>
      <c r="C8" s="43"/>
      <c r="D8" s="44"/>
      <c r="E8" s="44"/>
    </row>
    <row r="9" spans="2:9" ht="15">
      <c r="B9" s="42"/>
      <c r="C9" s="43"/>
      <c r="D9" s="44"/>
      <c r="E9" s="44"/>
    </row>
    <row r="10" spans="2:9" ht="15">
      <c r="B10" s="45"/>
      <c r="C10" s="43"/>
      <c r="D10" s="44"/>
      <c r="E10" s="44"/>
    </row>
    <row r="11" spans="2:9">
      <c r="B11" s="46"/>
      <c r="C11" s="30"/>
      <c r="D11" s="31"/>
      <c r="E11" s="31"/>
    </row>
    <row r="12" spans="2:9" ht="15">
      <c r="B12" s="47"/>
      <c r="C12" s="43"/>
      <c r="D12" s="48"/>
      <c r="E12" s="48"/>
    </row>
    <row r="13" spans="2:9">
      <c r="B13" s="30"/>
      <c r="C13" s="54"/>
      <c r="D13" s="44"/>
      <c r="E13" s="44"/>
    </row>
    <row r="14" spans="2:9" ht="1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showZeros="0" rightToLeft="1" workbookViewId="0">
      <selection activeCell="I10" sqref="I10"/>
    </sheetView>
  </sheetViews>
  <sheetFormatPr defaultRowHeight="14.25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0.875" bestFit="1" customWidth="1"/>
    <col min="10" max="10" width="11.125" bestFit="1" customWidth="1"/>
  </cols>
  <sheetData>
    <row r="2" spans="1:10" ht="15">
      <c r="A2" s="1"/>
      <c r="B2" s="4" t="s">
        <v>99</v>
      </c>
      <c r="C2" s="35"/>
      <c r="D2" s="35"/>
      <c r="E2" s="55"/>
      <c r="F2" s="35"/>
      <c r="G2" s="36"/>
      <c r="H2" s="35"/>
      <c r="I2" s="50"/>
    </row>
    <row r="3" spans="1:10" ht="15">
      <c r="B3" s="4" t="str">
        <f>'נספח 1'!B6</f>
        <v>קרן מקפת מרכז לפנסיה ותגמולים אגודה שיתופית בע"מ (בניהול מיוחד)</v>
      </c>
      <c r="C3" s="35"/>
      <c r="D3" s="35"/>
      <c r="E3" s="55"/>
      <c r="F3" s="35"/>
      <c r="G3" s="36"/>
      <c r="H3" s="35"/>
      <c r="I3" s="50"/>
    </row>
    <row r="4" spans="1:10" ht="15">
      <c r="B4" s="4" t="str">
        <f>'נספח 1'!B7</f>
        <v>מספר אישור: 313</v>
      </c>
      <c r="C4" s="35"/>
      <c r="D4" s="35"/>
      <c r="E4" s="55"/>
      <c r="F4" s="35"/>
      <c r="G4" s="36"/>
      <c r="H4" s="35"/>
      <c r="I4" s="50"/>
    </row>
    <row r="5" spans="1:10" ht="51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10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  <c r="J6" s="98"/>
    </row>
    <row r="7" spans="1:10" ht="21" customHeight="1">
      <c r="B7" s="99" t="s">
        <v>102</v>
      </c>
      <c r="C7" s="104">
        <v>62009285</v>
      </c>
      <c r="D7" s="105">
        <v>43879</v>
      </c>
      <c r="E7" s="106"/>
      <c r="F7" s="106"/>
      <c r="G7" s="106"/>
      <c r="H7" s="107"/>
      <c r="I7" s="108">
        <v>37006</v>
      </c>
      <c r="J7" s="98"/>
    </row>
    <row r="8" spans="1:10">
      <c r="B8" s="99" t="s">
        <v>103</v>
      </c>
      <c r="C8" s="109">
        <v>60418898</v>
      </c>
      <c r="D8" s="105">
        <v>44084</v>
      </c>
      <c r="E8" s="106"/>
      <c r="F8" s="106"/>
      <c r="G8" s="106"/>
      <c r="H8" s="107"/>
      <c r="I8" s="108">
        <v>190</v>
      </c>
      <c r="J8" s="98"/>
    </row>
    <row r="9" spans="1:10">
      <c r="B9" s="99" t="s">
        <v>104</v>
      </c>
      <c r="C9" s="109">
        <v>62009980</v>
      </c>
      <c r="D9" s="105">
        <v>44152</v>
      </c>
      <c r="E9" s="106"/>
      <c r="F9" s="106"/>
      <c r="G9" s="106"/>
      <c r="H9" s="107"/>
      <c r="I9" s="108">
        <v>3309</v>
      </c>
      <c r="J9" s="98"/>
    </row>
    <row r="10" spans="1:10">
      <c r="B10" s="110" t="s">
        <v>105</v>
      </c>
      <c r="C10" s="106" t="s">
        <v>107</v>
      </c>
      <c r="D10" s="105">
        <v>43843</v>
      </c>
      <c r="E10" s="106"/>
      <c r="F10" s="106"/>
      <c r="G10" s="106"/>
      <c r="H10" s="107"/>
      <c r="I10" s="108">
        <v>9711</v>
      </c>
      <c r="J10" s="98"/>
    </row>
    <row r="11" spans="1:10">
      <c r="B11" s="111" t="s">
        <v>106</v>
      </c>
      <c r="C11" s="112" t="s">
        <v>108</v>
      </c>
      <c r="D11" s="113">
        <v>43843</v>
      </c>
      <c r="E11" s="112"/>
      <c r="F11" s="112"/>
      <c r="G11" s="112"/>
      <c r="H11" s="114"/>
      <c r="I11" s="108">
        <v>129081</v>
      </c>
      <c r="J11" s="98"/>
    </row>
    <row r="12" spans="1:10">
      <c r="B12" s="111"/>
      <c r="C12" s="112"/>
      <c r="D12" s="113"/>
      <c r="E12" s="112"/>
      <c r="F12" s="112"/>
      <c r="G12" s="112"/>
      <c r="H12" s="114"/>
      <c r="I12" s="108"/>
      <c r="J12" s="98"/>
    </row>
    <row r="13" spans="1:10">
      <c r="B13" s="111"/>
      <c r="C13" s="112"/>
      <c r="D13" s="113"/>
      <c r="E13" s="112"/>
      <c r="F13" s="112"/>
      <c r="G13" s="112"/>
      <c r="H13" s="114"/>
      <c r="I13" s="108"/>
    </row>
    <row r="14" spans="1:10">
      <c r="B14" s="111"/>
      <c r="C14" s="112"/>
      <c r="D14" s="113"/>
      <c r="E14" s="112"/>
      <c r="F14" s="112"/>
      <c r="G14" s="112"/>
      <c r="H14" s="114"/>
      <c r="I14" s="108"/>
    </row>
    <row r="15" spans="1:10">
      <c r="B15" s="115"/>
      <c r="C15" s="109"/>
      <c r="D15" s="116"/>
      <c r="E15" s="109"/>
      <c r="F15" s="109"/>
      <c r="G15" s="109"/>
      <c r="H15" s="117"/>
      <c r="I15" s="118"/>
    </row>
    <row r="16" spans="1:10">
      <c r="B16" s="115"/>
      <c r="C16" s="109"/>
      <c r="D16" s="116"/>
      <c r="E16" s="109"/>
      <c r="F16" s="109"/>
      <c r="G16" s="109"/>
      <c r="H16" s="117"/>
      <c r="I16" s="118"/>
    </row>
    <row r="17" spans="2:9" ht="15">
      <c r="B17" s="119"/>
      <c r="C17" s="89"/>
      <c r="D17" s="89"/>
      <c r="E17" s="89"/>
      <c r="F17" s="89"/>
      <c r="G17" s="89"/>
      <c r="H17" s="120"/>
      <c r="I17" s="121"/>
    </row>
    <row r="18" spans="2:9">
      <c r="B18" s="109"/>
      <c r="C18" s="122"/>
      <c r="D18" s="122"/>
      <c r="E18" s="122"/>
      <c r="F18" s="122"/>
      <c r="G18" s="122"/>
      <c r="H18" s="123"/>
      <c r="I18" s="123"/>
    </row>
    <row r="19" spans="2:9">
      <c r="B19" s="109"/>
      <c r="C19" s="122"/>
      <c r="D19" s="122"/>
      <c r="E19" s="122"/>
      <c r="F19" s="122"/>
      <c r="G19" s="122"/>
      <c r="H19" s="123"/>
      <c r="I19" s="123"/>
    </row>
    <row r="20" spans="2:9" ht="15">
      <c r="B20" s="119" t="s">
        <v>16</v>
      </c>
      <c r="C20" s="89"/>
      <c r="D20" s="89"/>
      <c r="E20" s="89"/>
      <c r="F20" s="89"/>
      <c r="G20" s="89"/>
      <c r="H20" s="120">
        <v>2.0331026961112801</v>
      </c>
      <c r="I20" s="121">
        <f>SUM(I7:I19)</f>
        <v>179297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B5" sqref="B5"/>
    </sheetView>
  </sheetViews>
  <sheetFormatPr defaultRowHeight="14.25"/>
  <cols>
    <col min="1" max="1" width="5.625" bestFit="1" customWidth="1"/>
    <col min="2" max="2" width="53.875" customWidth="1"/>
    <col min="3" max="3" width="9.375" customWidth="1"/>
    <col min="4" max="4" width="11.375" customWidth="1"/>
    <col min="5" max="5" width="11" customWidth="1"/>
    <col min="6" max="6" width="12.625" customWidth="1"/>
    <col min="7" max="7" width="11.25" customWidth="1"/>
    <col min="8" max="8" width="11.875" customWidth="1"/>
  </cols>
  <sheetData>
    <row r="5" spans="2:13" ht="15">
      <c r="B5" s="2" t="s">
        <v>100</v>
      </c>
      <c r="C5" s="50"/>
      <c r="D5" s="50"/>
      <c r="E5" s="50"/>
      <c r="F5" s="50"/>
      <c r="G5" s="50"/>
      <c r="H5" s="50"/>
    </row>
    <row r="6" spans="2:13" ht="15">
      <c r="B6" s="4" t="str">
        <f>'נספח 1'!B6</f>
        <v>קרן מקפת מרכז לפנסיה ותגמולים אגודה שיתופית בע"מ (בניהול מיוחד)</v>
      </c>
      <c r="C6" s="50"/>
      <c r="D6" s="50"/>
      <c r="E6" s="50"/>
      <c r="F6" s="50"/>
      <c r="G6" s="50"/>
      <c r="H6" s="50"/>
    </row>
    <row r="7" spans="2:13" ht="15">
      <c r="B7" s="4" t="str">
        <f>'נספח 1'!B7</f>
        <v>מספר אישור: 313</v>
      </c>
      <c r="C7" s="50"/>
      <c r="D7" s="50"/>
      <c r="E7" s="50"/>
      <c r="F7" s="50"/>
      <c r="G7" s="50"/>
      <c r="H7" s="50"/>
    </row>
    <row r="10" spans="2:13" ht="60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/>
  <cols>
    <col min="1" max="1" width="9.875" customWidth="1"/>
    <col min="2" max="2" width="24.125" customWidth="1"/>
    <col min="3" max="3" width="24.25" customWidth="1"/>
    <col min="4" max="4" width="12.75" customWidth="1"/>
    <col min="5" max="5" width="12.5" customWidth="1"/>
    <col min="6" max="6" width="14.25" customWidth="1"/>
  </cols>
  <sheetData>
    <row r="6" spans="2:8" ht="15">
      <c r="B6" s="2" t="s">
        <v>101</v>
      </c>
      <c r="C6" s="50"/>
      <c r="D6" s="50"/>
      <c r="E6" s="50"/>
      <c r="F6" s="50"/>
    </row>
    <row r="7" spans="2:8" ht="15">
      <c r="B7" s="4" t="str">
        <f>'נספח 1'!B6</f>
        <v>קרן מקפת מרכז לפנסיה ותגמולים אגודה שיתופית בע"מ (בניהול מיוחד)</v>
      </c>
      <c r="C7" s="50"/>
      <c r="D7" s="50"/>
      <c r="E7" s="50"/>
      <c r="F7" s="50"/>
    </row>
    <row r="8" spans="2:8" ht="15">
      <c r="B8" s="4" t="str">
        <f>'נספח 1'!B7</f>
        <v>מספר אישור: 313</v>
      </c>
      <c r="C8" s="50"/>
      <c r="D8" s="50"/>
      <c r="E8" s="50"/>
      <c r="F8" s="50"/>
      <c r="G8" s="50"/>
      <c r="H8" s="50"/>
    </row>
    <row r="10" spans="2:8" ht="60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>
      <c r="B11" s="58"/>
      <c r="C11" s="58"/>
      <c r="D11" s="58"/>
      <c r="E11" s="58" t="s">
        <v>5</v>
      </c>
      <c r="F11" s="58" t="s">
        <v>4</v>
      </c>
      <c r="G11" s="60"/>
    </row>
    <row r="12" spans="2:8" ht="15.7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purl.org/dc/terms/"/>
    <ds:schemaRef ds:uri="http://purl.org/dc/dcmitype/"/>
    <ds:schemaRef ds:uri="http://schemas.openxmlformats.org/package/2006/metadata/core-properties"/>
    <ds:schemaRef ds:uri="21e3d994-461f-4904-b5d3-a3b49fb448a4"/>
    <ds:schemaRef ds:uri="0B10FADA-9D34-4C2D-8090-B9DB555D658B"/>
    <ds:schemaRef ds:uri="http://schemas.microsoft.com/office/2006/documentManagement/types"/>
    <ds:schemaRef ds:uri="0b10fada-9d34-4c2d-8090-b9db555d658b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cp:lastPrinted>2021-03-16T11:46:38Z</cp:lastPrinted>
  <dcterms:created xsi:type="dcterms:W3CDTF">2017-03-07T07:02:21Z</dcterms:created>
  <dcterms:modified xsi:type="dcterms:W3CDTF">2021-03-18T11:46:28Z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