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 activeTab="1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18" i="3"/>
  <c r="K14" i="3"/>
  <c r="K13" i="3"/>
  <c r="K12" i="3"/>
  <c r="B17" i="2" l="1"/>
  <c r="C17" i="2"/>
  <c r="D17" i="2"/>
  <c r="K23" i="3" l="1"/>
  <c r="J23" i="3"/>
  <c r="B15" i="2" l="1"/>
  <c r="C15" i="2"/>
  <c r="D15" i="2"/>
  <c r="B16" i="2"/>
  <c r="C16" i="2"/>
  <c r="D16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14" i="2" l="1"/>
  <c r="D14" i="2"/>
  <c r="D25" i="2" s="1"/>
  <c r="C14" i="2"/>
  <c r="C2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<sst xmlns="http://schemas.openxmlformats.org/spreadsheetml/2006/main" count="105" uniqueCount="82">
  <si>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</si>
  <si>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</si>
  <si>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</si>
  <si>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</si>
  <si>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</si>
  <si>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</si>
  <si>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</si>
  <si>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</si>
  <si>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</si>
  <si>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</si>
  <si>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</si>
  <si>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</si>
  <si>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</si>
  <si>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</si>
  <si>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</si>
  <si>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</si>
  <si>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</si>
  <si>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</si>
  <si>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</si>
  <si>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</si>
  <si>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</si>
  <si>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</si>
  <si>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</si>
  <si>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</si>
  <si>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</si>
  <si>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</si>
  <si>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</si>
  <si>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</si>
  <si>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</si>
  <si>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</si>
  <si>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</si>
  <si>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</si>
  <si>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</si>
  <si>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</si>
  <si>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</si>
  <si>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</si>
  <si>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</si>
  <si>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</si>
  <si>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</si>
  <si>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</si>
  <si>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</si>
  <si>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</si>
  <si>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</si>
  <si>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</si>
  <si>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</si>
  <si>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</si>
  <si>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</si>
  <si>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</si>
  <si>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</si>
  <si>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</si>
  <si>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</si>
  <si>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</si>
  <si>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</si>
  <si>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*GAIA COPERFILD - Accrued int- gaia coperfild ivc houston</t>
  </si>
  <si>
    <t>*GAIA COPERFILD HON- gaia coperfild ivc houston</t>
  </si>
  <si>
    <t>*GAIA COPERFILD LOAN- gaia coperfild ivc houston</t>
  </si>
  <si>
    <t>הדרי גינת מניות- כללי*</t>
  </si>
  <si>
    <t>קג"מ כרמל ניהול השקעות בע"מ- קג"מ כרמל ניהול השקעות בע"מ*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</si>
  <si>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</si>
  <si>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</si>
  <si>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LP- קג"מ כרמל ניהול השקעות בע"מ</t>
  </si>
  <si>
    <t>6254</t>
  </si>
  <si>
    <t>6387</t>
  </si>
  <si>
    <t>79053</t>
  </si>
  <si>
    <t>45765</t>
  </si>
  <si>
    <t>60413325</t>
  </si>
  <si>
    <t>60380565</t>
  </si>
  <si>
    <t>60380573</t>
  </si>
  <si>
    <t>7894566</t>
  </si>
  <si>
    <t>7894565</t>
  </si>
  <si>
    <t>7894569</t>
  </si>
  <si>
    <t>מספר אישור: 279</t>
  </si>
  <si>
    <t xml:space="preserve">קרן הגמלאות המרכזית של עובדי ההסתדרות בע"מ (בניהול מיוחד) </t>
  </si>
  <si>
    <t>סה"כ</t>
  </si>
  <si>
    <t>נספח 1 - צדדים קשורים- יתרות ועסקאות לשנה המסתיימת ביום  31/12/2019</t>
  </si>
  <si>
    <t>נספח 2 - צדדים קשורים - יתרות השקעה לשנה המסתיימת ביום  31/12/2019</t>
  </si>
  <si>
    <t xml:space="preserve"> לשנה המסתיימת ביום  31/12/2019  (נתונים מצרפים)</t>
  </si>
  <si>
    <t>נספח 3ב - עסקאות שבוצעו לצורך השקעה בנכסים לא סחירים של צד קשור לשנה המסתיימת ביום 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</si>
  <si>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31/12/2019</t>
  </si>
  <si>
    <t>נספח 4 - רכישת נייר ערך בהנפקות באמצעות חתם קשור או באמצעות צד קשור ששיווק את ההנפקה לשנה המסתיימת ביום 31/12/2019</t>
  </si>
  <si>
    <t>הדרי גינת בע"מ -חייבים- הדרי גינת*</t>
  </si>
  <si>
    <t>79055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</si>
</sst>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00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4" fillId="0" borderId="12" xfId="0" applyFont="1" applyBorder="1" applyAlignment="1">
      <alignment horizontal="center" wrapText="1"/>
    </xf>
    <xf numFmtId="0" fontId="7" fillId="0" borderId="9" xfId="0" applyFont="1" applyFill="1" applyBorder="1"/>
    <xf numFmtId="4" fontId="7" fillId="0" borderId="9" xfId="0" applyNumberFormat="1" applyFont="1" applyFill="1" applyBorder="1"/>
    <xf numFmtId="4" fontId="0" fillId="0" borderId="5" xfId="0" applyNumberFormat="1" applyFont="1" applyFill="1" applyBorder="1"/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15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4" fontId="14" fillId="0" borderId="5" xfId="0" applyNumberFormat="1" applyFont="1" applyBorder="1" applyAlignment="1"/>
    <xf numFmtId="4" fontId="6" fillId="0" borderId="5" xfId="0" applyNumberFormat="1" applyFont="1" applyBorder="1" applyAlignment="1"/>
    <xf numFmtId="10" fontId="0" fillId="0" borderId="5" xfId="0" applyNumberFormat="1" applyFill="1" applyBorder="1"/>
    <xf numFmtId="10" fontId="7" fillId="0" borderId="5" xfId="0" applyNumberFormat="1" applyFont="1" applyFill="1" applyBorder="1"/>
    <xf numFmtId="10" fontId="0" fillId="0" borderId="5" xfId="1" applyNumberFormat="1" applyFont="1" applyFill="1" applyBorder="1"/>
    <xf numFmtId="10" fontId="0" fillId="0" borderId="5" xfId="1" applyNumberFormat="1" applyFont="1" applyBorder="1"/>
    <xf numFmtId="10" fontId="7" fillId="0" borderId="9" xfId="1" applyNumberFormat="1" applyFont="1" applyFill="1" applyBorder="1"/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Zeros="0" rightToLeft="1" topLeftCell="A10" workbookViewId="0">
      <selection activeCell="D26" sqref="D2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25" customWidth="1"/>
    <col min="4" max="4" width="8.37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74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72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71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85" t="str">
        <f>'נספח 2'!B12</f>
        <v>*A ת.ש.י דרכים מר - IIF</v>
      </c>
      <c r="C14" s="93">
        <f>'נספח 2'!J12</f>
        <v>40924.386488674798</v>
      </c>
      <c r="D14" s="97">
        <f>'נספח 2'!K12</f>
        <v>5.0000000000000001E-4</v>
      </c>
      <c r="E14" s="92"/>
      <c r="F14" s="92"/>
      <c r="G14" s="92"/>
      <c r="H14" s="92"/>
      <c r="I14" s="92"/>
      <c r="J14" s="92"/>
      <c r="K14" s="29"/>
    </row>
    <row r="15" spans="1:11" ht="15" x14ac:dyDescent="0.25">
      <c r="B15" s="85" t="str">
        <f>'נספח 2'!B13</f>
        <v>*A1 ת.ש.י דרכים מר - IIF</v>
      </c>
      <c r="C15" s="93">
        <f>'נספח 2'!J13</f>
        <v>38514.8136345315</v>
      </c>
      <c r="D15" s="97">
        <f>'נספח 2'!K13</f>
        <v>5.0000000000000001E-4</v>
      </c>
      <c r="E15" s="92"/>
      <c r="F15" s="92"/>
      <c r="G15" s="92"/>
      <c r="H15" s="92"/>
      <c r="I15" s="92"/>
      <c r="J15" s="92"/>
      <c r="K15" s="29"/>
    </row>
    <row r="16" spans="1:11" ht="15" x14ac:dyDescent="0.25">
      <c r="B16" s="85" t="str">
        <f>'נספח 2'!B14</f>
        <v>הדרי גינת מניות- כללי*</v>
      </c>
      <c r="C16" s="93">
        <f>'נספח 2'!J14</f>
        <v>16910.352007218</v>
      </c>
      <c r="D16" s="97">
        <f>'נספח 2'!K14</f>
        <v>2.0000000000000001E-4</v>
      </c>
      <c r="E16" s="92"/>
      <c r="F16" s="92"/>
      <c r="G16" s="92"/>
      <c r="H16" s="92"/>
      <c r="I16" s="92"/>
      <c r="J16" s="92"/>
      <c r="K16" s="29"/>
    </row>
    <row r="17" spans="2:11" ht="15" x14ac:dyDescent="0.25">
      <c r="B17" s="85" t="str">
        <f>'נספח 2'!B15</f>
        <v>הדרי גינת בע"מ -חייבים- הדרי גינת*</v>
      </c>
      <c r="C17" s="93">
        <f>'נספח 2'!J15</f>
        <v>109.648009857788</v>
      </c>
      <c r="D17" s="97">
        <f>'נספח 2'!K15</f>
        <v>0</v>
      </c>
      <c r="E17" s="92"/>
      <c r="F17" s="92"/>
      <c r="G17" s="92"/>
      <c r="H17" s="92"/>
      <c r="I17" s="92"/>
      <c r="J17" s="92"/>
      <c r="K17" s="29"/>
    </row>
    <row r="18" spans="2:11" ht="29.25" x14ac:dyDescent="0.25">
      <c r="B18" s="85" t="str">
        <f>'נספח 2'!B16</f>
        <v>קג"מ כרמל ניהול השקעות בע"מ- קג"מ כרמל ניהול השקעות בע"מ*</v>
      </c>
      <c r="C18" s="93">
        <f>'נספח 2'!J16</f>
        <v>0</v>
      </c>
      <c r="D18" s="97">
        <f>'נספח 2'!K16</f>
        <v>0</v>
      </c>
      <c r="E18" s="92"/>
      <c r="F18" s="92"/>
      <c r="G18" s="92"/>
      <c r="H18" s="92"/>
      <c r="I18" s="92"/>
      <c r="J18" s="92"/>
      <c r="K18" s="29"/>
    </row>
    <row r="19" spans="2:11" ht="29.25" x14ac:dyDescent="0.25">
      <c r="B19" s="85" t="str">
        <f>'נספח 2'!B17</f>
        <v>*GAIA COPERFILD - Accrued int- gaia coperfild ivc houston</v>
      </c>
      <c r="C19" s="93">
        <f>'נספח 2'!J17</f>
        <v>175.57143551999999</v>
      </c>
      <c r="D19" s="97">
        <f>'נספח 2'!K17</f>
        <v>0</v>
      </c>
      <c r="E19" s="92"/>
      <c r="F19" s="92"/>
      <c r="G19" s="92"/>
      <c r="H19" s="92"/>
      <c r="I19" s="92"/>
      <c r="J19" s="92"/>
      <c r="K19" s="29"/>
    </row>
    <row r="20" spans="2:11" ht="29.25" x14ac:dyDescent="0.25">
      <c r="B20" s="85" t="str">
        <f>'נספח 2'!B18</f>
        <v>*GAIA COPERFILD HON- gaia coperfild ivc houston</v>
      </c>
      <c r="C20" s="93">
        <f>'נספח 2'!J18</f>
        <v>4992.0278351937604</v>
      </c>
      <c r="D20" s="97">
        <f>'נספח 2'!K18</f>
        <v>1E-4</v>
      </c>
      <c r="E20" s="92"/>
      <c r="F20" s="92"/>
      <c r="G20" s="92"/>
      <c r="H20" s="92"/>
      <c r="I20" s="92"/>
      <c r="J20" s="92"/>
      <c r="K20" s="29"/>
    </row>
    <row r="21" spans="2:11" ht="29.25" x14ac:dyDescent="0.25">
      <c r="B21" s="85" t="str">
        <f>'נספח 2'!B19</f>
        <v>*GAIA COPERFILD LOAN- gaia coperfild ivc houston</v>
      </c>
      <c r="C21" s="93">
        <f>'נספח 2'!J19</f>
        <v>5865.8557363199998</v>
      </c>
      <c r="D21" s="97">
        <f>'נספח 2'!K19</f>
        <v>1E-4</v>
      </c>
      <c r="E21" s="92"/>
      <c r="F21" s="92"/>
      <c r="G21" s="92"/>
      <c r="H21" s="92"/>
      <c r="I21" s="92"/>
      <c r="J21" s="92"/>
      <c r="K21" s="29"/>
    </row>
    <row r="22" spans="2:11" ht="43.5" x14ac:dyDescent="0.25">
      <c r="B22" s="85" t="str">
        <f>'נספח 2'!B20</f>
        <v>*Amitim Kagam U.S. Real Estate Investments Hon 2015- קג"מ כרמל ניהול השקעות בע"מ</v>
      </c>
      <c r="C22" s="93">
        <f>'נספח 2'!J20</f>
        <v>0</v>
      </c>
      <c r="D22" s="98">
        <f>'נספח 2'!K20</f>
        <v>0</v>
      </c>
      <c r="E22" s="92"/>
      <c r="F22" s="92"/>
      <c r="G22" s="92"/>
      <c r="H22" s="92"/>
      <c r="I22" s="92"/>
      <c r="J22" s="92"/>
      <c r="K22" s="29"/>
    </row>
    <row r="23" spans="2:11" ht="43.5" x14ac:dyDescent="0.25">
      <c r="B23" s="85" t="str">
        <f>'נספח 2'!B21</f>
        <v>*Amitim Kagam U.S. Real Estate Investments Hov LP- קג"מ כרמל ניהול השקעות בע"מ</v>
      </c>
      <c r="C23" s="93">
        <f>'נספח 2'!J21</f>
        <v>0</v>
      </c>
      <c r="D23" s="98">
        <f>'נספח 2'!K21</f>
        <v>0</v>
      </c>
      <c r="E23" s="92"/>
      <c r="F23" s="92"/>
      <c r="G23" s="92"/>
      <c r="H23" s="92"/>
      <c r="I23" s="92"/>
      <c r="J23" s="92"/>
      <c r="K23" s="29"/>
    </row>
    <row r="24" spans="2:11" ht="29.25" x14ac:dyDescent="0.25">
      <c r="B24" s="85" t="str">
        <f>'נספח 2'!B22</f>
        <v>*KagamTexas LP- קג"מ כרמל ניהול השקעות בע"מ</v>
      </c>
      <c r="C24" s="93">
        <f>'נספח 2'!J22</f>
        <v>294.51450882952298</v>
      </c>
      <c r="D24" s="98">
        <f>'נספח 2'!K22</f>
        <v>0</v>
      </c>
      <c r="E24" s="92"/>
      <c r="F24" s="92"/>
      <c r="G24" s="92"/>
      <c r="H24" s="92"/>
      <c r="I24" s="92"/>
      <c r="J24" s="92"/>
      <c r="K24" s="29"/>
    </row>
    <row r="25" spans="2:11" ht="15" x14ac:dyDescent="0.25">
      <c r="B25" s="19" t="s">
        <v>73</v>
      </c>
      <c r="C25" s="94">
        <f>SUM(C14:C24)</f>
        <v>107787.16965614537</v>
      </c>
      <c r="D25" s="99">
        <f>SUM(D14:D24)</f>
        <v>1.4000000000000002E-3</v>
      </c>
      <c r="E25" s="92"/>
      <c r="F25" s="92"/>
      <c r="G25" s="92"/>
      <c r="H25" s="92"/>
      <c r="I25" s="92"/>
      <c r="J25" s="92"/>
      <c r="K25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9"/>
  <sheetViews>
    <sheetView showGridLines="0" showZeros="0" rightToLeft="1" tabSelected="1" workbookViewId="0">
      <selection activeCell="K12" sqref="K12:K2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4"/>
    </row>
    <row r="2" spans="2:11" ht="15" x14ac:dyDescent="0.2">
      <c r="B2" s="4" t="s">
        <v>75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tr">
        <f>'נספח 1'!B7</f>
        <v>מספר אישור: 279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1" ht="15" x14ac:dyDescent="0.2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1" ht="15" x14ac:dyDescent="0.2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1" ht="15" x14ac:dyDescent="0.2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1" ht="15" x14ac:dyDescent="0.2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95"/>
    </row>
    <row r="11" spans="2:11" ht="15" x14ac:dyDescent="0.2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96"/>
    </row>
    <row r="12" spans="2:11" ht="15" x14ac:dyDescent="0.25">
      <c r="B12" s="81" t="s">
        <v>51</v>
      </c>
      <c r="C12" s="83" t="s">
        <v>61</v>
      </c>
      <c r="D12" s="70"/>
      <c r="E12" s="70"/>
      <c r="F12" s="70"/>
      <c r="G12" s="70"/>
      <c r="H12" s="70"/>
      <c r="I12" s="82">
        <v>0</v>
      </c>
      <c r="J12" s="88">
        <v>40924.386488674798</v>
      </c>
      <c r="K12" s="97">
        <f>0.05/100</f>
        <v>5.0000000000000001E-4</v>
      </c>
    </row>
    <row r="13" spans="2:11" ht="15" x14ac:dyDescent="0.25">
      <c r="B13" s="81" t="s">
        <v>52</v>
      </c>
      <c r="C13" s="83" t="s">
        <v>62</v>
      </c>
      <c r="D13" s="70"/>
      <c r="E13" s="70"/>
      <c r="F13" s="70"/>
      <c r="G13" s="70"/>
      <c r="H13" s="70"/>
      <c r="I13" s="82">
        <v>0</v>
      </c>
      <c r="J13" s="88">
        <v>38514.8136345315</v>
      </c>
      <c r="K13" s="97">
        <f>0.05/100</f>
        <v>5.0000000000000001E-4</v>
      </c>
    </row>
    <row r="14" spans="2:11" x14ac:dyDescent="0.2">
      <c r="B14" s="81" t="s">
        <v>56</v>
      </c>
      <c r="C14" s="83" t="s">
        <v>63</v>
      </c>
      <c r="D14" s="75"/>
      <c r="E14" s="75"/>
      <c r="F14" s="76"/>
      <c r="G14" s="77"/>
      <c r="H14" s="76"/>
      <c r="I14" s="82">
        <v>0</v>
      </c>
      <c r="J14" s="88">
        <v>16910.352007218</v>
      </c>
      <c r="K14" s="97">
        <f>0.02/100</f>
        <v>2.0000000000000001E-4</v>
      </c>
    </row>
    <row r="15" spans="2:11" x14ac:dyDescent="0.2">
      <c r="B15" s="81" t="s">
        <v>80</v>
      </c>
      <c r="C15" s="83" t="s">
        <v>81</v>
      </c>
      <c r="D15" s="75"/>
      <c r="E15" s="75"/>
      <c r="F15" s="76"/>
      <c r="G15" s="77"/>
      <c r="H15" s="76"/>
      <c r="I15" s="82"/>
      <c r="J15" s="88">
        <v>109.648009857788</v>
      </c>
      <c r="K15" s="97"/>
    </row>
    <row r="16" spans="2:11" x14ac:dyDescent="0.2">
      <c r="B16" s="81" t="s">
        <v>57</v>
      </c>
      <c r="C16" s="83" t="s">
        <v>64</v>
      </c>
      <c r="D16" s="57"/>
      <c r="E16" s="57"/>
      <c r="F16" s="57"/>
      <c r="G16" s="57"/>
      <c r="H16" s="57"/>
      <c r="I16" s="82">
        <v>0</v>
      </c>
      <c r="J16" s="82">
        <v>0</v>
      </c>
      <c r="K16" s="97">
        <v>0</v>
      </c>
    </row>
    <row r="17" spans="2:11" x14ac:dyDescent="0.2">
      <c r="B17" s="81" t="s">
        <v>53</v>
      </c>
      <c r="C17" s="83" t="s">
        <v>65</v>
      </c>
      <c r="D17" s="57"/>
      <c r="E17" s="57"/>
      <c r="F17" s="57"/>
      <c r="G17" s="57"/>
      <c r="H17" s="57"/>
      <c r="I17" s="82">
        <v>0</v>
      </c>
      <c r="J17" s="88">
        <v>175.57143551999999</v>
      </c>
      <c r="K17" s="97">
        <v>0</v>
      </c>
    </row>
    <row r="18" spans="2:11" x14ac:dyDescent="0.2">
      <c r="B18" s="81" t="s">
        <v>54</v>
      </c>
      <c r="C18" s="83" t="s">
        <v>66</v>
      </c>
      <c r="D18" s="57"/>
      <c r="E18" s="57"/>
      <c r="F18" s="57"/>
      <c r="G18" s="57"/>
      <c r="H18" s="57"/>
      <c r="I18" s="82">
        <v>0</v>
      </c>
      <c r="J18" s="88">
        <v>4992.0278351937604</v>
      </c>
      <c r="K18" s="97">
        <f>0.01/100</f>
        <v>1E-4</v>
      </c>
    </row>
    <row r="19" spans="2:11" x14ac:dyDescent="0.2">
      <c r="B19" s="81" t="s">
        <v>55</v>
      </c>
      <c r="C19" s="83" t="s">
        <v>67</v>
      </c>
      <c r="D19" s="57"/>
      <c r="E19" s="57"/>
      <c r="F19" s="57"/>
      <c r="G19" s="57"/>
      <c r="H19" s="57"/>
      <c r="I19" s="82">
        <v>0</v>
      </c>
      <c r="J19" s="88">
        <v>5865.8557363199998</v>
      </c>
      <c r="K19" s="97">
        <f>0.01/100</f>
        <v>1E-4</v>
      </c>
    </row>
    <row r="20" spans="2:11" x14ac:dyDescent="0.2">
      <c r="B20" s="57" t="s">
        <v>58</v>
      </c>
      <c r="C20" s="75" t="s">
        <v>68</v>
      </c>
      <c r="D20" s="57"/>
      <c r="E20" s="57"/>
      <c r="F20" s="57"/>
      <c r="G20" s="57"/>
      <c r="H20" s="57"/>
      <c r="I20" s="82">
        <v>0</v>
      </c>
      <c r="J20" s="82">
        <v>0</v>
      </c>
      <c r="K20" s="98">
        <v>0</v>
      </c>
    </row>
    <row r="21" spans="2:11" x14ac:dyDescent="0.2">
      <c r="B21" s="57" t="s">
        <v>59</v>
      </c>
      <c r="C21" s="75" t="s">
        <v>69</v>
      </c>
      <c r="D21" s="57"/>
      <c r="E21" s="57"/>
      <c r="F21" s="57"/>
      <c r="G21" s="57"/>
      <c r="H21" s="57"/>
      <c r="I21" s="82">
        <v>0</v>
      </c>
      <c r="J21" s="82">
        <v>0</v>
      </c>
      <c r="K21" s="98">
        <v>0</v>
      </c>
    </row>
    <row r="22" spans="2:11" x14ac:dyDescent="0.2">
      <c r="B22" s="57" t="s">
        <v>60</v>
      </c>
      <c r="C22" s="75" t="s">
        <v>70</v>
      </c>
      <c r="D22" s="57"/>
      <c r="E22" s="57"/>
      <c r="F22" s="57"/>
      <c r="G22" s="57"/>
      <c r="H22" s="57"/>
      <c r="I22" s="82">
        <v>0</v>
      </c>
      <c r="J22" s="82">
        <v>294.51450882952298</v>
      </c>
      <c r="K22" s="98">
        <v>0</v>
      </c>
    </row>
    <row r="23" spans="2:11" ht="15" x14ac:dyDescent="0.25">
      <c r="B23" s="86" t="s">
        <v>73</v>
      </c>
      <c r="C23" s="86"/>
      <c r="D23" s="86"/>
      <c r="E23" s="86"/>
      <c r="F23" s="86"/>
      <c r="G23" s="86"/>
      <c r="H23" s="86"/>
      <c r="I23" s="86"/>
      <c r="J23" s="87">
        <f>SUM(J12:J22)</f>
        <v>107787.16965614537</v>
      </c>
      <c r="K23" s="99">
        <f>SUM(K12:K22)</f>
        <v>1.4000000000000002E-3</v>
      </c>
    </row>
    <row r="24" spans="2:11" ht="18" x14ac:dyDescent="0.25">
      <c r="I24" s="68"/>
      <c r="J24" s="84"/>
      <c r="K24" s="84"/>
    </row>
    <row r="25" spans="2:11" ht="18" x14ac:dyDescent="0.25">
      <c r="I25" s="68"/>
      <c r="J25" s="84"/>
      <c r="K25" s="84"/>
    </row>
    <row r="26" spans="2:11" ht="18" x14ac:dyDescent="0.25">
      <c r="I26" s="68"/>
      <c r="J26" s="68"/>
      <c r="K26" s="68"/>
    </row>
    <row r="27" spans="2:11" ht="18" x14ac:dyDescent="0.25">
      <c r="I27" s="68"/>
      <c r="J27" s="68"/>
      <c r="K27" s="68"/>
    </row>
    <row r="28" spans="2:11" ht="18" x14ac:dyDescent="0.25">
      <c r="I28" s="68"/>
      <c r="J28" s="68"/>
      <c r="K28" s="68"/>
    </row>
    <row r="29" spans="2:11" ht="18" x14ac:dyDescent="0.25">
      <c r="I29" s="68"/>
      <c r="J29" s="68"/>
      <c r="K29" s="68"/>
    </row>
    <row r="30" spans="2:11" ht="18" x14ac:dyDescent="0.25">
      <c r="I30" s="68"/>
      <c r="J30" s="68"/>
      <c r="K30" s="68"/>
    </row>
    <row r="31" spans="2:11" ht="18" x14ac:dyDescent="0.25">
      <c r="I31" s="68"/>
      <c r="J31" s="68"/>
      <c r="K31" s="68"/>
    </row>
    <row r="32" spans="2:11" ht="18" x14ac:dyDescent="0.25">
      <c r="I32" s="68"/>
      <c r="J32" s="68"/>
      <c r="K32" s="68"/>
    </row>
    <row r="33" spans="9:11" ht="18" x14ac:dyDescent="0.25">
      <c r="I33" s="68"/>
      <c r="J33" s="68"/>
      <c r="K33" s="68"/>
    </row>
    <row r="34" spans="9:11" ht="18" x14ac:dyDescent="0.25">
      <c r="I34" s="68"/>
      <c r="J34" s="68"/>
      <c r="K34" s="68"/>
    </row>
    <row r="35" spans="9:11" ht="18" x14ac:dyDescent="0.25">
      <c r="I35" s="68"/>
      <c r="J35" s="68"/>
      <c r="K35" s="68"/>
    </row>
    <row r="36" spans="9:11" ht="18" x14ac:dyDescent="0.25">
      <c r="I36" s="68"/>
      <c r="J36" s="68"/>
      <c r="K36" s="68"/>
    </row>
    <row r="37" spans="9:11" ht="18" x14ac:dyDescent="0.25">
      <c r="I37" s="68"/>
      <c r="J37" s="68"/>
      <c r="K37" s="68"/>
    </row>
    <row r="38" spans="9:11" ht="18" x14ac:dyDescent="0.25">
      <c r="I38" s="68"/>
      <c r="J38" s="68"/>
      <c r="K38" s="68"/>
    </row>
    <row r="39" spans="9:11" ht="18" x14ac:dyDescent="0.25">
      <c r="I39" s="68"/>
      <c r="J39" s="68"/>
      <c r="K39" s="68"/>
    </row>
    <row r="40" spans="9:11" ht="18" x14ac:dyDescent="0.25">
      <c r="I40" s="68"/>
      <c r="J40" s="68"/>
      <c r="K40" s="68"/>
    </row>
    <row r="41" spans="9:11" ht="18" x14ac:dyDescent="0.25">
      <c r="I41" s="68"/>
      <c r="J41" s="68"/>
      <c r="K41" s="68"/>
    </row>
    <row r="42" spans="9:11" ht="18" x14ac:dyDescent="0.25">
      <c r="I42" s="68"/>
      <c r="J42" s="68"/>
      <c r="K42" s="68"/>
    </row>
    <row r="43" spans="9:11" ht="18" x14ac:dyDescent="0.25">
      <c r="I43" s="68"/>
      <c r="J43" s="68"/>
      <c r="K43" s="68"/>
    </row>
    <row r="44" spans="9:11" ht="18" x14ac:dyDescent="0.25">
      <c r="I44" s="68"/>
      <c r="J44" s="68"/>
      <c r="K44" s="68"/>
    </row>
    <row r="45" spans="9:11" ht="18" x14ac:dyDescent="0.25">
      <c r="I45" s="68"/>
      <c r="J45" s="68"/>
      <c r="K45" s="68"/>
    </row>
    <row r="46" spans="9:11" ht="18" x14ac:dyDescent="0.25">
      <c r="I46" s="68"/>
      <c r="J46" s="68"/>
      <c r="K46" s="68"/>
    </row>
    <row r="47" spans="9:11" ht="18" x14ac:dyDescent="0.25">
      <c r="I47" s="68"/>
      <c r="J47" s="68"/>
      <c r="K47" s="68"/>
    </row>
    <row r="48" spans="9:11" ht="18" x14ac:dyDescent="0.25">
      <c r="I48" s="68"/>
      <c r="J48" s="68"/>
      <c r="K48" s="68"/>
    </row>
    <row r="49" spans="9:11" ht="18" x14ac:dyDescent="0.25">
      <c r="I49" s="68"/>
      <c r="J49" s="68"/>
      <c r="K49" s="68"/>
    </row>
    <row r="50" spans="9:11" ht="18" x14ac:dyDescent="0.25">
      <c r="I50" s="68"/>
      <c r="J50" s="68"/>
      <c r="K50" s="68"/>
    </row>
    <row r="51" spans="9:11" ht="18" x14ac:dyDescent="0.25">
      <c r="I51" s="68"/>
      <c r="J51" s="68"/>
    </row>
    <row r="52" spans="9:11" ht="18" x14ac:dyDescent="0.25">
      <c r="I52" s="68"/>
    </row>
    <row r="53" spans="9:11" ht="18" x14ac:dyDescent="0.25">
      <c r="I53" s="68"/>
    </row>
    <row r="54" spans="9:11" ht="18" x14ac:dyDescent="0.25">
      <c r="I54" s="68"/>
    </row>
    <row r="55" spans="9:11" ht="18" x14ac:dyDescent="0.25">
      <c r="I55" s="68"/>
    </row>
    <row r="56" spans="9:11" ht="18" x14ac:dyDescent="0.25">
      <c r="I56" s="68"/>
    </row>
    <row r="57" spans="9:11" ht="18" x14ac:dyDescent="0.25">
      <c r="I57" s="68"/>
    </row>
    <row r="58" spans="9:11" ht="18" x14ac:dyDescent="0.25">
      <c r="I58" s="68"/>
    </row>
    <row r="59" spans="9:11" ht="18" x14ac:dyDescent="0.25">
      <c r="I59" s="68"/>
    </row>
    <row r="60" spans="9:11" ht="18" x14ac:dyDescent="0.25">
      <c r="I60" s="68"/>
    </row>
    <row r="61" spans="9:11" ht="18" x14ac:dyDescent="0.25">
      <c r="I61" s="68"/>
    </row>
    <row r="62" spans="9:11" ht="18" x14ac:dyDescent="0.25">
      <c r="I62" s="68"/>
    </row>
    <row r="63" spans="9:11" ht="18" x14ac:dyDescent="0.25">
      <c r="I63" s="68"/>
    </row>
    <row r="64" spans="9:11" ht="18" x14ac:dyDescent="0.25">
      <c r="I64" s="68"/>
    </row>
    <row r="65" spans="9:9" ht="18" x14ac:dyDescent="0.25">
      <c r="I65" s="68"/>
    </row>
    <row r="66" spans="9:9" ht="18" x14ac:dyDescent="0.25">
      <c r="I66" s="68"/>
    </row>
    <row r="67" spans="9:9" ht="18" x14ac:dyDescent="0.25">
      <c r="I67" s="68"/>
    </row>
    <row r="68" spans="9:9" ht="18" x14ac:dyDescent="0.25">
      <c r="I68" s="68"/>
    </row>
    <row r="69" spans="9:9" ht="18" x14ac:dyDescent="0.25">
      <c r="I69" s="68"/>
    </row>
    <row r="70" spans="9:9" ht="18" x14ac:dyDescent="0.25">
      <c r="I70" s="68"/>
    </row>
    <row r="71" spans="9:9" ht="18" x14ac:dyDescent="0.25">
      <c r="I71" s="68"/>
    </row>
    <row r="72" spans="9:9" ht="18" x14ac:dyDescent="0.25">
      <c r="I72" s="68"/>
    </row>
    <row r="73" spans="9:9" ht="18" x14ac:dyDescent="0.25">
      <c r="I73" s="68"/>
    </row>
    <row r="74" spans="9:9" ht="18" x14ac:dyDescent="0.25">
      <c r="I74" s="68"/>
    </row>
    <row r="75" spans="9:9" ht="18" x14ac:dyDescent="0.25">
      <c r="I75" s="68"/>
    </row>
    <row r="76" spans="9:9" ht="18" x14ac:dyDescent="0.25">
      <c r="I76" s="68"/>
    </row>
    <row r="77" spans="9:9" ht="18" x14ac:dyDescent="0.25">
      <c r="I77" s="68"/>
    </row>
    <row r="78" spans="9:9" ht="18" x14ac:dyDescent="0.25">
      <c r="I78" s="68"/>
    </row>
    <row r="79" spans="9:9" ht="18" x14ac:dyDescent="0.25">
      <c r="I79" s="68"/>
    </row>
    <row r="80" spans="9:9" ht="18" x14ac:dyDescent="0.25">
      <c r="I80" s="68"/>
    </row>
    <row r="81" spans="9:9" ht="18" x14ac:dyDescent="0.25">
      <c r="I81" s="68"/>
    </row>
    <row r="82" spans="9:9" ht="18" x14ac:dyDescent="0.25">
      <c r="I82" s="68"/>
    </row>
    <row r="83" spans="9:9" ht="18" x14ac:dyDescent="0.25">
      <c r="I83" s="68"/>
    </row>
    <row r="84" spans="9:9" ht="18" x14ac:dyDescent="0.25">
      <c r="I84" s="68"/>
    </row>
    <row r="85" spans="9:9" ht="18" x14ac:dyDescent="0.25">
      <c r="I85" s="68"/>
    </row>
    <row r="86" spans="9:9" ht="18" x14ac:dyDescent="0.25">
      <c r="I86" s="68"/>
    </row>
    <row r="87" spans="9:9" ht="18" x14ac:dyDescent="0.25">
      <c r="I87" s="68"/>
    </row>
    <row r="88" spans="9:9" ht="18" x14ac:dyDescent="0.25">
      <c r="I88" s="68"/>
    </row>
    <row r="89" spans="9:9" ht="18" x14ac:dyDescent="0.25">
      <c r="I89" s="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2.625" customWidth="1"/>
    <col min="2" max="2" width="34.5" customWidth="1"/>
    <col min="3" max="3" width="9.875" customWidth="1"/>
    <col min="4" max="4" width="14.375" customWidth="1"/>
    <col min="5" max="5" width="14.625" customWidth="1"/>
  </cols>
  <sheetData>
    <row r="2" spans="2:9" ht="15" x14ac:dyDescent="0.2">
      <c r="B2" s="2" t="s">
        <v>29</v>
      </c>
      <c r="C2" s="50"/>
      <c r="D2" s="3"/>
      <c r="E2" s="3"/>
    </row>
    <row r="3" spans="2:9" ht="15" x14ac:dyDescent="0.2">
      <c r="B3" s="2" t="s">
        <v>76</v>
      </c>
      <c r="C3" s="50"/>
      <c r="D3" s="3"/>
      <c r="E3" s="3"/>
      <c r="F3" s="51"/>
      <c r="G3" s="51"/>
      <c r="H3" s="51"/>
      <c r="I3" s="51"/>
    </row>
    <row r="4" spans="2:9" ht="15" x14ac:dyDescent="0.2">
      <c r="B4" s="4" t="str">
        <f>'נספח 1'!B6</f>
        <v xml:space="preserve">קרן הגמלאות המרכזית של עובדי ההסתדרות בע"מ (בניהול מיוחד) </v>
      </c>
      <c r="C4" s="50"/>
      <c r="D4" s="3"/>
      <c r="E4" s="3"/>
      <c r="F4" s="51"/>
      <c r="G4" s="51"/>
      <c r="H4" s="51"/>
      <c r="I4" s="51"/>
    </row>
    <row r="5" spans="2:9" ht="15" x14ac:dyDescent="0.2">
      <c r="B5" s="4" t="str">
        <f>'נספח 1'!B7</f>
        <v>מספר אישור: 279</v>
      </c>
      <c r="C5" s="50"/>
      <c r="D5" s="3"/>
      <c r="E5" s="3"/>
      <c r="F5" s="51"/>
      <c r="G5" s="51"/>
      <c r="H5" s="51"/>
      <c r="I5" s="51"/>
    </row>
    <row r="6" spans="2:9" ht="15" x14ac:dyDescent="0.2">
      <c r="B6" s="52"/>
      <c r="C6" s="50"/>
      <c r="D6" s="3"/>
      <c r="E6" s="3"/>
      <c r="F6" s="51"/>
      <c r="G6" s="51"/>
      <c r="H6" s="51"/>
      <c r="I6" s="51"/>
    </row>
    <row r="7" spans="2:9" ht="51" x14ac:dyDescent="0.2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 x14ac:dyDescent="0.25">
      <c r="B8" s="47"/>
      <c r="C8" s="43"/>
      <c r="D8" s="44"/>
      <c r="E8" s="44"/>
    </row>
    <row r="9" spans="2:9" ht="15" x14ac:dyDescent="0.25">
      <c r="B9" s="42"/>
      <c r="C9" s="43"/>
      <c r="D9" s="44"/>
      <c r="E9" s="44"/>
    </row>
    <row r="10" spans="2:9" ht="15" x14ac:dyDescent="0.25">
      <c r="B10" s="45"/>
      <c r="C10" s="43"/>
      <c r="D10" s="44"/>
      <c r="E10" s="44"/>
    </row>
    <row r="11" spans="2:9" x14ac:dyDescent="0.2">
      <c r="B11" s="46"/>
      <c r="C11" s="30"/>
      <c r="D11" s="31"/>
      <c r="E11" s="31"/>
    </row>
    <row r="12" spans="2:9" ht="15" x14ac:dyDescent="0.25">
      <c r="B12" s="47"/>
      <c r="C12" s="43"/>
      <c r="D12" s="48"/>
      <c r="E12" s="48"/>
    </row>
    <row r="13" spans="2:9" x14ac:dyDescent="0.2">
      <c r="B13" s="30"/>
      <c r="C13" s="54"/>
      <c r="D13" s="44"/>
      <c r="E13" s="44"/>
    </row>
    <row r="14" spans="2:9" ht="15" x14ac:dyDescent="0.2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8.875" bestFit="1" customWidth="1"/>
  </cols>
  <sheetData>
    <row r="2" spans="1:9" ht="15" x14ac:dyDescent="0.2">
      <c r="A2" s="1"/>
      <c r="B2" s="4" t="s">
        <v>77</v>
      </c>
      <c r="C2" s="35"/>
      <c r="D2" s="35"/>
      <c r="E2" s="55"/>
      <c r="F2" s="35"/>
      <c r="G2" s="36"/>
      <c r="H2" s="35"/>
      <c r="I2" s="50"/>
    </row>
    <row r="3" spans="1:9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55"/>
      <c r="F3" s="35"/>
      <c r="G3" s="36"/>
      <c r="H3" s="35"/>
      <c r="I3" s="50"/>
    </row>
    <row r="4" spans="1:9" ht="15" x14ac:dyDescent="0.2">
      <c r="B4" s="4" t="str">
        <f>'נספח 1'!B7</f>
        <v>מספר אישור: 279</v>
      </c>
      <c r="C4" s="35"/>
      <c r="D4" s="35"/>
      <c r="E4" s="55"/>
      <c r="F4" s="35"/>
      <c r="G4" s="36"/>
      <c r="H4" s="35"/>
      <c r="I4" s="50"/>
    </row>
    <row r="5" spans="1:9" ht="51" x14ac:dyDescent="0.2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9" x14ac:dyDescent="0.2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</row>
    <row r="7" spans="1:9" x14ac:dyDescent="0.2">
      <c r="B7" s="89"/>
      <c r="C7" s="90"/>
      <c r="D7" s="90"/>
      <c r="E7" s="90"/>
      <c r="F7" s="90"/>
      <c r="G7" s="90"/>
      <c r="H7" s="91"/>
      <c r="I7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2.25" customWidth="1"/>
    <col min="2" max="2" width="40.25" customWidth="1"/>
    <col min="3" max="3" width="11.125" customWidth="1"/>
    <col min="4" max="4" width="14.375" customWidth="1"/>
    <col min="5" max="5" width="8.5" customWidth="1"/>
    <col min="6" max="6" width="10.5" customWidth="1"/>
    <col min="7" max="7" width="11.25" customWidth="1"/>
    <col min="8" max="8" width="12" customWidth="1"/>
  </cols>
  <sheetData>
    <row r="5" spans="2:13" ht="15" x14ac:dyDescent="0.2">
      <c r="B5" s="2" t="s">
        <v>78</v>
      </c>
      <c r="C5" s="50"/>
      <c r="D5" s="50"/>
      <c r="E5" s="50"/>
      <c r="F5" s="50"/>
      <c r="G5" s="50"/>
      <c r="H5" s="50"/>
    </row>
    <row r="6" spans="2:13" ht="15" x14ac:dyDescent="0.2">
      <c r="B6" s="4" t="str">
        <f>'נספח 1'!B6</f>
        <v xml:space="preserve">קרן הגמלאות המרכזית של עובדי ההסתדרות בע"מ (בניהול מיוחד) </v>
      </c>
      <c r="C6" s="50"/>
      <c r="D6" s="50"/>
      <c r="E6" s="50"/>
      <c r="F6" s="50"/>
      <c r="G6" s="50"/>
      <c r="H6" s="50"/>
    </row>
    <row r="7" spans="2:13" ht="15" x14ac:dyDescent="0.2">
      <c r="B7" s="4" t="str">
        <f>'נספח 1'!B7</f>
        <v>מספר אישור: 279</v>
      </c>
      <c r="C7" s="50"/>
      <c r="D7" s="50"/>
      <c r="E7" s="50"/>
      <c r="F7" s="50"/>
      <c r="G7" s="50"/>
      <c r="H7" s="50"/>
    </row>
    <row r="10" spans="2:13" ht="60" x14ac:dyDescent="0.25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 x14ac:dyDescent="0.2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 x14ac:dyDescent="0.2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875" customWidth="1"/>
    <col min="2" max="2" width="23.625" customWidth="1"/>
    <col min="3" max="3" width="20.625" customWidth="1"/>
    <col min="4" max="4" width="6.75" bestFit="1" customWidth="1"/>
    <col min="5" max="5" width="12.625" customWidth="1"/>
    <col min="6" max="6" width="12.875" customWidth="1"/>
  </cols>
  <sheetData>
    <row r="6" spans="2:8" ht="15" x14ac:dyDescent="0.2">
      <c r="B6" s="2" t="s">
        <v>79</v>
      </c>
      <c r="C6" s="50"/>
      <c r="D6" s="50"/>
      <c r="E6" s="50"/>
      <c r="F6" s="50"/>
    </row>
    <row r="7" spans="2:8" ht="15" x14ac:dyDescent="0.2">
      <c r="B7" s="4" t="str">
        <f>'נספח 1'!B6</f>
        <v xml:space="preserve">קרן הגמלאות המרכזית של עובדי ההסתדרות בע"מ (בניהול מיוחד) </v>
      </c>
      <c r="C7" s="50"/>
      <c r="D7" s="50"/>
      <c r="E7" s="50"/>
      <c r="F7" s="50"/>
    </row>
    <row r="8" spans="2:8" ht="15" x14ac:dyDescent="0.2">
      <c r="B8" s="4" t="str">
        <f>'נספח 1'!B7</f>
        <v>מספר אישור: 279</v>
      </c>
      <c r="C8" s="50"/>
      <c r="D8" s="50"/>
      <c r="E8" s="50"/>
      <c r="F8" s="50"/>
      <c r="G8" s="50"/>
      <c r="H8" s="50"/>
    </row>
    <row r="10" spans="2:8" ht="60" x14ac:dyDescent="0.25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 x14ac:dyDescent="0.25">
      <c r="B11" s="58"/>
      <c r="C11" s="58"/>
      <c r="D11" s="58"/>
      <c r="E11" s="58" t="s">
        <v>5</v>
      </c>
      <c r="F11" s="58" t="s">
        <v>4</v>
      </c>
      <c r="G11" s="60"/>
    </row>
    <row r="12" spans="2:8" ht="15.75" x14ac:dyDescent="0.2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2020-04-01T07:00:43Z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