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חוברת_עבודה_זו" defaultThemeVersion="124226"/>
  <bookViews>
    <workbookView xWindow="120" yWindow="180" windowWidth="15480" windowHeight="8640" tabRatio="952" firstSheet="17" activeTab="17"/>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state="hidden" r:id="rId16"/>
    <sheet name="  בריאות ב2" sheetId="25" state="hidden" r:id="rId17"/>
    <sheet name=" פנסיוני ב3" sheetId="26" r:id="rId18"/>
    <sheet name="נספח ב4 - G" sheetId="19" r:id="rId19"/>
    <sheet name="נספח ב4 - P" sheetId="11" r:id="rId20"/>
    <sheet name="נספח ב4 - B" sheetId="20" state="hidden" r:id="rId21"/>
    <sheet name="נספח ב5 - G" sheetId="21" state="hidden" r:id="rId22"/>
    <sheet name="נספח ב5 - P" sheetId="22" state="hidden" r:id="rId23"/>
    <sheet name="נספח ב5 - B" sheetId="12" state="hidden" r:id="rId24"/>
    <sheet name="ג-דוגמה" sheetId="13" state="hidden" r:id="rId25"/>
  </sheets>
  <definedNames>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45621"/>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S6" i="3"/>
  <c r="AL6" i="3"/>
  <c r="AL17" i="3" l="1"/>
  <c r="AL18" i="3" s="1"/>
  <c r="AL22" i="3"/>
  <c r="AL28" i="3"/>
  <c r="AS22" i="3"/>
  <c r="AH14" i="24"/>
  <c r="AG14" i="24"/>
  <c r="AF14" i="24"/>
  <c r="AE14" i="24"/>
  <c r="AH13" i="24"/>
  <c r="AG13" i="24"/>
  <c r="AF13" i="24"/>
  <c r="AH12" i="24"/>
  <c r="AG12" i="24"/>
  <c r="AF12" i="24"/>
  <c r="AE12" i="24"/>
  <c r="S47" i="5" l="1"/>
  <c r="T47" i="5"/>
  <c r="U47" i="5"/>
  <c r="V47" i="5"/>
  <c r="S48" i="5"/>
  <c r="T48" i="5"/>
  <c r="U48" i="5"/>
  <c r="V48" i="5"/>
  <c r="W48" i="5"/>
  <c r="T49" i="5"/>
  <c r="U49" i="5"/>
  <c r="R47" i="5"/>
  <c r="R48" i="5"/>
  <c r="R49" i="5"/>
  <c r="Q24" i="5"/>
  <c r="Q25" i="5"/>
  <c r="Q26" i="5"/>
  <c r="Q27" i="5"/>
  <c r="Q28" i="5"/>
  <c r="L46" i="5"/>
  <c r="M46" i="5"/>
  <c r="N46" i="5"/>
  <c r="O46" i="5"/>
  <c r="P46" i="5"/>
  <c r="L47" i="5"/>
  <c r="M47" i="5"/>
  <c r="N47" i="5"/>
  <c r="O47" i="5"/>
  <c r="P47" i="5"/>
  <c r="L48" i="5"/>
  <c r="M48" i="5"/>
  <c r="N48" i="5"/>
  <c r="O48" i="5"/>
  <c r="P48" i="5"/>
  <c r="L49" i="5"/>
  <c r="M49" i="5"/>
  <c r="N49" i="5"/>
  <c r="O49" i="5"/>
  <c r="P49" i="5"/>
  <c r="P50" i="5" s="1"/>
  <c r="K47" i="5"/>
  <c r="K48" i="5"/>
  <c r="K49" i="5"/>
  <c r="Q20" i="5"/>
  <c r="Q22" i="5" s="1"/>
  <c r="Q21" i="5"/>
  <c r="L42" i="5"/>
  <c r="M42" i="5"/>
  <c r="J42" i="5" s="1"/>
  <c r="N42" i="5"/>
  <c r="O42" i="5"/>
  <c r="P42" i="5"/>
  <c r="L43" i="5"/>
  <c r="L44" i="5" s="1"/>
  <c r="M43" i="5"/>
  <c r="N43" i="5"/>
  <c r="O43" i="5"/>
  <c r="P43" i="5"/>
  <c r="P44" i="5" s="1"/>
  <c r="K43" i="5"/>
  <c r="S42" i="5"/>
  <c r="T42" i="5"/>
  <c r="U42" i="5"/>
  <c r="V42" i="5"/>
  <c r="W42" i="5"/>
  <c r="S43" i="5"/>
  <c r="T43" i="5"/>
  <c r="T44" i="5" s="1"/>
  <c r="U43" i="5"/>
  <c r="V43" i="5"/>
  <c r="W43" i="5"/>
  <c r="R43" i="5"/>
  <c r="S36" i="5"/>
  <c r="T36" i="5"/>
  <c r="U36" i="5"/>
  <c r="V36" i="5"/>
  <c r="W36" i="5"/>
  <c r="V37" i="5"/>
  <c r="W37" i="5"/>
  <c r="S38" i="5"/>
  <c r="T38" i="5"/>
  <c r="U38" i="5"/>
  <c r="V38" i="5"/>
  <c r="W38" i="5"/>
  <c r="U39" i="5"/>
  <c r="V39" i="5"/>
  <c r="W39" i="5"/>
  <c r="R36" i="5"/>
  <c r="R38" i="5"/>
  <c r="Q12" i="5"/>
  <c r="Q13" i="5"/>
  <c r="Q14" i="5"/>
  <c r="Q15" i="5"/>
  <c r="Q16" i="5"/>
  <c r="L35" i="5"/>
  <c r="M35" i="5"/>
  <c r="N35" i="5"/>
  <c r="O35" i="5"/>
  <c r="P35" i="5"/>
  <c r="L36" i="5"/>
  <c r="M36" i="5"/>
  <c r="N36" i="5"/>
  <c r="O36" i="5"/>
  <c r="J36" i="5" s="1"/>
  <c r="P36" i="5"/>
  <c r="L37" i="5"/>
  <c r="M37" i="5"/>
  <c r="N37" i="5"/>
  <c r="O37" i="5"/>
  <c r="P37" i="5"/>
  <c r="L38" i="5"/>
  <c r="M38" i="5"/>
  <c r="M40" i="5" s="1"/>
  <c r="N38" i="5"/>
  <c r="O38" i="5"/>
  <c r="P38" i="5"/>
  <c r="L39" i="5"/>
  <c r="M39" i="5"/>
  <c r="N39" i="5"/>
  <c r="O39" i="5"/>
  <c r="P39" i="5"/>
  <c r="K36" i="5"/>
  <c r="K37" i="5"/>
  <c r="K38" i="5"/>
  <c r="K39" i="5"/>
  <c r="J39" i="5" s="1"/>
  <c r="R46" i="5"/>
  <c r="T22" i="10"/>
  <c r="R42" i="5"/>
  <c r="T18" i="10"/>
  <c r="K46" i="5"/>
  <c r="M22" i="10"/>
  <c r="K42" i="5"/>
  <c r="M18" i="10"/>
  <c r="K35" i="5"/>
  <c r="M11" i="10"/>
  <c r="C24" i="5"/>
  <c r="C25" i="5"/>
  <c r="C26" i="5"/>
  <c r="C27" i="5"/>
  <c r="F46" i="5"/>
  <c r="G46" i="5"/>
  <c r="H46" i="5"/>
  <c r="I46" i="5"/>
  <c r="E47" i="5"/>
  <c r="F47" i="5"/>
  <c r="G47" i="5"/>
  <c r="H47" i="5"/>
  <c r="E48" i="5"/>
  <c r="F48" i="5"/>
  <c r="G48" i="5"/>
  <c r="I48" i="5"/>
  <c r="G49" i="5"/>
  <c r="H49" i="5"/>
  <c r="I49" i="5"/>
  <c r="D47" i="5"/>
  <c r="D48" i="5"/>
  <c r="D49" i="5"/>
  <c r="C20" i="5"/>
  <c r="C21" i="5"/>
  <c r="C22" i="5" s="1"/>
  <c r="E42" i="5"/>
  <c r="E44" i="5" s="1"/>
  <c r="F42" i="5"/>
  <c r="G42" i="5"/>
  <c r="H42" i="5"/>
  <c r="I42" i="5"/>
  <c r="I44" i="5" s="1"/>
  <c r="E43" i="5"/>
  <c r="F43" i="5"/>
  <c r="G43" i="5"/>
  <c r="H43" i="5"/>
  <c r="C43" i="5" s="1"/>
  <c r="I43" i="5"/>
  <c r="D43" i="5"/>
  <c r="C12" i="5"/>
  <c r="C13" i="5"/>
  <c r="C14" i="5"/>
  <c r="C15" i="5"/>
  <c r="C16" i="5"/>
  <c r="E36" i="5"/>
  <c r="F36" i="5"/>
  <c r="G36" i="5"/>
  <c r="H36" i="5"/>
  <c r="I36" i="5"/>
  <c r="E38" i="5"/>
  <c r="F38" i="5"/>
  <c r="G38" i="5"/>
  <c r="H38" i="5"/>
  <c r="I38" i="5"/>
  <c r="G39" i="5"/>
  <c r="H39" i="5"/>
  <c r="I39" i="5"/>
  <c r="D36" i="5"/>
  <c r="D38" i="5"/>
  <c r="D46" i="5"/>
  <c r="F22" i="10"/>
  <c r="D42" i="5"/>
  <c r="F18" i="10"/>
  <c r="K50" i="5"/>
  <c r="W44" i="5"/>
  <c r="V44" i="5"/>
  <c r="S44" i="5"/>
  <c r="O44" i="5"/>
  <c r="N44" i="5"/>
  <c r="K44" i="5"/>
  <c r="J43" i="5"/>
  <c r="O40" i="5"/>
  <c r="K40" i="5"/>
  <c r="J38" i="5"/>
  <c r="J12" i="5"/>
  <c r="J13" i="5"/>
  <c r="J14" i="5"/>
  <c r="J15" i="5"/>
  <c r="J16" i="5"/>
  <c r="J17" i="5"/>
  <c r="DK20" i="4"/>
  <c r="DK22" i="4" s="1"/>
  <c r="DK21" i="4"/>
  <c r="BM42" i="4"/>
  <c r="BM44" i="4" s="1"/>
  <c r="BM43" i="4"/>
  <c r="BL42" i="4"/>
  <c r="BL43" i="4"/>
  <c r="BL44" i="4" s="1"/>
  <c r="BK42" i="4"/>
  <c r="BK43" i="4"/>
  <c r="BK44" i="4"/>
  <c r="BJ42" i="4"/>
  <c r="BJ44" i="4" s="1"/>
  <c r="BJ43" i="4"/>
  <c r="BI42" i="4"/>
  <c r="BI43" i="4"/>
  <c r="BH42" i="4"/>
  <c r="BH43" i="4"/>
  <c r="DD12" i="4"/>
  <c r="DD17" i="4" s="1"/>
  <c r="DD13" i="4"/>
  <c r="DD14" i="4"/>
  <c r="DD15" i="4"/>
  <c r="DD16" i="4"/>
  <c r="DK12" i="4"/>
  <c r="DK13" i="4"/>
  <c r="DK14" i="4"/>
  <c r="DK15" i="4"/>
  <c r="DK16" i="4"/>
  <c r="BI35" i="4"/>
  <c r="BJ35" i="4"/>
  <c r="BK35" i="4"/>
  <c r="BL35" i="4"/>
  <c r="BM35" i="4"/>
  <c r="BI36" i="4"/>
  <c r="BJ36" i="4"/>
  <c r="BK36" i="4"/>
  <c r="BL36" i="4"/>
  <c r="BM36" i="4"/>
  <c r="BI37" i="4"/>
  <c r="BI40" i="4" s="1"/>
  <c r="BJ37" i="4"/>
  <c r="BK37" i="4"/>
  <c r="BL37" i="4"/>
  <c r="BM37" i="4"/>
  <c r="BM40" i="4" s="1"/>
  <c r="BI38" i="4"/>
  <c r="BJ38" i="4"/>
  <c r="BK38" i="4"/>
  <c r="BL38" i="4"/>
  <c r="BG38" i="4" s="1"/>
  <c r="BM38" i="4"/>
  <c r="BI39" i="4"/>
  <c r="BJ39" i="4"/>
  <c r="BK39" i="4"/>
  <c r="BG39" i="4" s="1"/>
  <c r="BL39" i="4"/>
  <c r="BM39" i="4"/>
  <c r="BH36" i="4"/>
  <c r="BH37" i="4"/>
  <c r="BG37" i="4" s="1"/>
  <c r="BH38" i="4"/>
  <c r="BH39" i="4"/>
  <c r="DK24" i="4"/>
  <c r="DK25" i="4"/>
  <c r="DK28" i="4" s="1"/>
  <c r="DK26" i="4"/>
  <c r="DK27" i="4"/>
  <c r="BI46" i="4"/>
  <c r="BI50" i="4" s="1"/>
  <c r="BJ46" i="4"/>
  <c r="BK46" i="4"/>
  <c r="BL46" i="4"/>
  <c r="BM46" i="4"/>
  <c r="BM50" i="4" s="1"/>
  <c r="BI47" i="4"/>
  <c r="BJ47" i="4"/>
  <c r="BK47" i="4"/>
  <c r="BL47" i="4"/>
  <c r="BL50" i="4" s="1"/>
  <c r="BM47" i="4"/>
  <c r="BI48" i="4"/>
  <c r="BJ48" i="4"/>
  <c r="BK48" i="4"/>
  <c r="BG48" i="4" s="1"/>
  <c r="BL48" i="4"/>
  <c r="BM48" i="4"/>
  <c r="BI49" i="4"/>
  <c r="BJ49" i="4"/>
  <c r="BK49" i="4"/>
  <c r="BL49" i="4"/>
  <c r="BM49" i="4"/>
  <c r="BH47" i="4"/>
  <c r="BH48" i="4"/>
  <c r="BH49" i="4"/>
  <c r="BH46" i="4"/>
  <c r="BJ21" i="9"/>
  <c r="BJ17" i="9"/>
  <c r="BH35" i="4"/>
  <c r="BJ10" i="9"/>
  <c r="CP12" i="4"/>
  <c r="CP13" i="4"/>
  <c r="CP14" i="4"/>
  <c r="CP15" i="4"/>
  <c r="CP16" i="4"/>
  <c r="CW12" i="4"/>
  <c r="CW17" i="4" s="1"/>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AZ39" i="4" s="1"/>
  <c r="CW20" i="4"/>
  <c r="CW22" i="4" s="1"/>
  <c r="CW21" i="4"/>
  <c r="BB42" i="4"/>
  <c r="BC42" i="4"/>
  <c r="BD42" i="4"/>
  <c r="BE42" i="4"/>
  <c r="BF42" i="4"/>
  <c r="BB43" i="4"/>
  <c r="BC43" i="4"/>
  <c r="BD43" i="4"/>
  <c r="BE43" i="4"/>
  <c r="BF43" i="4"/>
  <c r="BA43" i="4"/>
  <c r="CW24" i="4"/>
  <c r="CW25" i="4"/>
  <c r="CW28" i="4" s="1"/>
  <c r="CW26" i="4"/>
  <c r="CW27" i="4"/>
  <c r="BB46" i="4"/>
  <c r="BC46" i="4"/>
  <c r="BD46" i="4"/>
  <c r="BE46" i="4"/>
  <c r="BF46" i="4"/>
  <c r="BF50" i="4" s="1"/>
  <c r="BB47" i="4"/>
  <c r="BC47" i="4"/>
  <c r="BD47" i="4"/>
  <c r="BE47" i="4"/>
  <c r="BE50" i="4" s="1"/>
  <c r="BF47" i="4"/>
  <c r="BB48" i="4"/>
  <c r="BC48" i="4"/>
  <c r="BD48" i="4"/>
  <c r="BE48" i="4"/>
  <c r="BF48" i="4"/>
  <c r="BB49" i="4"/>
  <c r="BC49" i="4"/>
  <c r="AZ49" i="4" s="1"/>
  <c r="BD49" i="4"/>
  <c r="BE49" i="4"/>
  <c r="BF49" i="4"/>
  <c r="BA47" i="4"/>
  <c r="BA50" i="4" s="1"/>
  <c r="BA48" i="4"/>
  <c r="BA49" i="4"/>
  <c r="BA46" i="4"/>
  <c r="BC21" i="9"/>
  <c r="BC17" i="9"/>
  <c r="BC18" i="9"/>
  <c r="BC19" i="9" s="1"/>
  <c r="BA42" i="4"/>
  <c r="BA35" i="4"/>
  <c r="BC10" i="9"/>
  <c r="CB12" i="4"/>
  <c r="CB13" i="4"/>
  <c r="CB14" i="4"/>
  <c r="CB15" i="4"/>
  <c r="CB16" i="4"/>
  <c r="CI12" i="4"/>
  <c r="CI13" i="4"/>
  <c r="CI14" i="4"/>
  <c r="CI15" i="4"/>
  <c r="CI16" i="4"/>
  <c r="AU35" i="4"/>
  <c r="AV35" i="4"/>
  <c r="AW35" i="4"/>
  <c r="AX35" i="4"/>
  <c r="AY35" i="4"/>
  <c r="AU36" i="4"/>
  <c r="AV36" i="4"/>
  <c r="AW36" i="4"/>
  <c r="AX36" i="4"/>
  <c r="AS36" i="4" s="1"/>
  <c r="AY36" i="4"/>
  <c r="AU37" i="4"/>
  <c r="AV37" i="4"/>
  <c r="AW37" i="4"/>
  <c r="AX37" i="4"/>
  <c r="AY37" i="4"/>
  <c r="AU38" i="4"/>
  <c r="AV38" i="4"/>
  <c r="AV40" i="4" s="1"/>
  <c r="AW38" i="4"/>
  <c r="AX38" i="4"/>
  <c r="AY38" i="4"/>
  <c r="AU39" i="4"/>
  <c r="AV39" i="4"/>
  <c r="AW39" i="4"/>
  <c r="AX39" i="4"/>
  <c r="AY39" i="4"/>
  <c r="AT36" i="4"/>
  <c r="AT37" i="4"/>
  <c r="AT38" i="4"/>
  <c r="AT39" i="4"/>
  <c r="AS39" i="4" s="1"/>
  <c r="CI20" i="4"/>
  <c r="CI21" i="4"/>
  <c r="CI22" i="4" s="1"/>
  <c r="AU42" i="4"/>
  <c r="AV42" i="4"/>
  <c r="AW42" i="4"/>
  <c r="AX42" i="4"/>
  <c r="AY42" i="4"/>
  <c r="AU43" i="4"/>
  <c r="AV43" i="4"/>
  <c r="AW43" i="4"/>
  <c r="AX43" i="4"/>
  <c r="AY43" i="4"/>
  <c r="AT43" i="4"/>
  <c r="CI24" i="4"/>
  <c r="CI25" i="4"/>
  <c r="CI28" i="4" s="1"/>
  <c r="CI26" i="4"/>
  <c r="CI27" i="4"/>
  <c r="AU46" i="4"/>
  <c r="AV46" i="4"/>
  <c r="AW46" i="4"/>
  <c r="AX46" i="4"/>
  <c r="AY46" i="4"/>
  <c r="AY50" i="4" s="1"/>
  <c r="AU47" i="4"/>
  <c r="AV47" i="4"/>
  <c r="AW47" i="4"/>
  <c r="AX47" i="4"/>
  <c r="AX50" i="4" s="1"/>
  <c r="AY47" i="4"/>
  <c r="AU48" i="4"/>
  <c r="AV48" i="4"/>
  <c r="AW48" i="4"/>
  <c r="AX48" i="4"/>
  <c r="AY48" i="4"/>
  <c r="AU49" i="4"/>
  <c r="AV49" i="4"/>
  <c r="AW49" i="4"/>
  <c r="AX49" i="4"/>
  <c r="AY49" i="4"/>
  <c r="AT47" i="4"/>
  <c r="AT48" i="4"/>
  <c r="AT49" i="4"/>
  <c r="AT46" i="4"/>
  <c r="AV21" i="9"/>
  <c r="AT42" i="4"/>
  <c r="AV17" i="9"/>
  <c r="AT35" i="4"/>
  <c r="AV10" i="9"/>
  <c r="BN12" i="4"/>
  <c r="BN13" i="4"/>
  <c r="BN14" i="4"/>
  <c r="BN15" i="4"/>
  <c r="BN17" i="4" s="1"/>
  <c r="BN18" i="4" s="1"/>
  <c r="BN16" i="4"/>
  <c r="BU12" i="4"/>
  <c r="BU13" i="4"/>
  <c r="BU14" i="4"/>
  <c r="BU15" i="4"/>
  <c r="BU16" i="4"/>
  <c r="BU17" i="4"/>
  <c r="AM36" i="4"/>
  <c r="AN36" i="4"/>
  <c r="AO36" i="4"/>
  <c r="AP36" i="4"/>
  <c r="AQ36" i="4"/>
  <c r="AR36" i="4"/>
  <c r="AM37" i="4"/>
  <c r="AN37" i="4"/>
  <c r="AO37" i="4"/>
  <c r="AP37" i="4"/>
  <c r="AQ37" i="4"/>
  <c r="AR37" i="4"/>
  <c r="AM38" i="4"/>
  <c r="AN38" i="4"/>
  <c r="AO38" i="4"/>
  <c r="AP38" i="4"/>
  <c r="AL38" i="4" s="1"/>
  <c r="AQ38" i="4"/>
  <c r="AR38" i="4"/>
  <c r="AM39" i="4"/>
  <c r="AN39" i="4"/>
  <c r="AO39" i="4"/>
  <c r="AP39" i="4"/>
  <c r="AQ39" i="4"/>
  <c r="AR39" i="4"/>
  <c r="AN35" i="4"/>
  <c r="AO35" i="4"/>
  <c r="AP35" i="4"/>
  <c r="AQ35" i="4"/>
  <c r="AQ40" i="4" s="1"/>
  <c r="AR35" i="4"/>
  <c r="BU20" i="4"/>
  <c r="BU21" i="4"/>
  <c r="BU22" i="4"/>
  <c r="AM43" i="4"/>
  <c r="AN43" i="4"/>
  <c r="AO43" i="4"/>
  <c r="AP43" i="4"/>
  <c r="AP44" i="4" s="1"/>
  <c r="AQ43" i="4"/>
  <c r="AR43" i="4"/>
  <c r="AN42" i="4"/>
  <c r="AO42" i="4"/>
  <c r="AL42" i="4" s="1"/>
  <c r="AP42" i="4"/>
  <c r="AQ42" i="4"/>
  <c r="AR42" i="4"/>
  <c r="BU24" i="4"/>
  <c r="BU25" i="4"/>
  <c r="BU26" i="4"/>
  <c r="BU27" i="4"/>
  <c r="BU28" i="4"/>
  <c r="AM47" i="4"/>
  <c r="AN47" i="4"/>
  <c r="AO47" i="4"/>
  <c r="AP47" i="4"/>
  <c r="AQ47" i="4"/>
  <c r="AR47" i="4"/>
  <c r="AM48" i="4"/>
  <c r="AN48" i="4"/>
  <c r="AO48" i="4"/>
  <c r="AP48" i="4"/>
  <c r="AQ48" i="4"/>
  <c r="AR48" i="4"/>
  <c r="AR50" i="4" s="1"/>
  <c r="AM49" i="4"/>
  <c r="AN49" i="4"/>
  <c r="AO49" i="4"/>
  <c r="AP49" i="4"/>
  <c r="AL49" i="4" s="1"/>
  <c r="AQ49" i="4"/>
  <c r="AR49" i="4"/>
  <c r="AN46" i="4"/>
  <c r="AO46" i="4"/>
  <c r="AO50" i="4" s="1"/>
  <c r="AP46" i="4"/>
  <c r="AQ46" i="4"/>
  <c r="AR46" i="4"/>
  <c r="AM46" i="4"/>
  <c r="AL46" i="4" s="1"/>
  <c r="AO21" i="9"/>
  <c r="AM42" i="4"/>
  <c r="AO17" i="9"/>
  <c r="AM35" i="4"/>
  <c r="AL35" i="4" s="1"/>
  <c r="AO10" i="9"/>
  <c r="AG46" i="4"/>
  <c r="AH46" i="4"/>
  <c r="AI46" i="4"/>
  <c r="AJ46" i="4"/>
  <c r="AK46" i="4"/>
  <c r="AG47" i="4"/>
  <c r="AH47" i="4"/>
  <c r="AI47" i="4"/>
  <c r="AJ47" i="4"/>
  <c r="AK47" i="4"/>
  <c r="AG48" i="4"/>
  <c r="AH48" i="4"/>
  <c r="AI48" i="4"/>
  <c r="AJ48" i="4"/>
  <c r="AK48" i="4"/>
  <c r="AK50" i="4" s="1"/>
  <c r="AG49" i="4"/>
  <c r="AH49" i="4"/>
  <c r="AI49" i="4"/>
  <c r="AJ49" i="4"/>
  <c r="AJ50" i="4" s="1"/>
  <c r="AK49" i="4"/>
  <c r="AF47" i="4"/>
  <c r="AF48" i="4"/>
  <c r="AF49" i="4"/>
  <c r="AG42" i="4"/>
  <c r="AH42" i="4"/>
  <c r="AI42" i="4"/>
  <c r="AJ42" i="4"/>
  <c r="AJ44" i="4" s="1"/>
  <c r="AK42" i="4"/>
  <c r="AG43" i="4"/>
  <c r="AH43" i="4"/>
  <c r="AI43" i="4"/>
  <c r="AE43" i="4" s="1"/>
  <c r="AJ43" i="4"/>
  <c r="AK43" i="4"/>
  <c r="AF43" i="4"/>
  <c r="BG12" i="4"/>
  <c r="BG13" i="4"/>
  <c r="BG14" i="4"/>
  <c r="BG15" i="4"/>
  <c r="BG16" i="4"/>
  <c r="AG35" i="4"/>
  <c r="AH35" i="4"/>
  <c r="AI35" i="4"/>
  <c r="AJ35" i="4"/>
  <c r="AK35" i="4"/>
  <c r="AG36" i="4"/>
  <c r="AH36" i="4"/>
  <c r="AI36" i="4"/>
  <c r="AJ36" i="4"/>
  <c r="AK36" i="4"/>
  <c r="AG37" i="4"/>
  <c r="AG40" i="4" s="1"/>
  <c r="AH37" i="4"/>
  <c r="AI37" i="4"/>
  <c r="AJ37" i="4"/>
  <c r="AK37" i="4"/>
  <c r="AK40" i="4" s="1"/>
  <c r="AG38" i="4"/>
  <c r="AH38" i="4"/>
  <c r="AI38" i="4"/>
  <c r="AJ38" i="4"/>
  <c r="AK38" i="4"/>
  <c r="AG39" i="4"/>
  <c r="AH39" i="4"/>
  <c r="AI39" i="4"/>
  <c r="AE39" i="4" s="1"/>
  <c r="AJ39" i="4"/>
  <c r="AK39" i="4"/>
  <c r="AF36" i="4"/>
  <c r="AF37" i="4"/>
  <c r="AE37" i="4" s="1"/>
  <c r="AF38" i="4"/>
  <c r="AF39" i="4"/>
  <c r="AF46" i="4"/>
  <c r="AH21" i="9"/>
  <c r="AF42" i="4"/>
  <c r="AH17" i="9"/>
  <c r="AF35" i="4"/>
  <c r="AH10" i="9"/>
  <c r="AZ24" i="4"/>
  <c r="AZ25" i="4"/>
  <c r="AZ28" i="4" s="1"/>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AD50" i="4" s="1"/>
  <c r="Y43" i="4"/>
  <c r="Z43" i="4"/>
  <c r="AA43" i="4"/>
  <c r="AB43" i="4"/>
  <c r="AC43" i="4"/>
  <c r="AD43" i="4"/>
  <c r="Z42" i="4"/>
  <c r="AA42" i="4"/>
  <c r="AB42" i="4"/>
  <c r="AC42" i="4"/>
  <c r="AD42" i="4"/>
  <c r="AS12" i="4"/>
  <c r="AS13" i="4"/>
  <c r="AS14" i="4"/>
  <c r="AS15" i="4"/>
  <c r="AS16" i="4"/>
  <c r="AZ12" i="4"/>
  <c r="AZ13" i="4"/>
  <c r="AZ14" i="4"/>
  <c r="AZ15" i="4"/>
  <c r="AZ16" i="4"/>
  <c r="Y36" i="4"/>
  <c r="Y40" i="4" s="1"/>
  <c r="Z36" i="4"/>
  <c r="AA36" i="4"/>
  <c r="AB36" i="4"/>
  <c r="AC36" i="4"/>
  <c r="AC40" i="4" s="1"/>
  <c r="AD36" i="4"/>
  <c r="Y37" i="4"/>
  <c r="Z37" i="4"/>
  <c r="AA37" i="4"/>
  <c r="X37" i="4" s="1"/>
  <c r="AB37" i="4"/>
  <c r="AC37" i="4"/>
  <c r="AD37" i="4"/>
  <c r="Y38" i="4"/>
  <c r="Z38" i="4"/>
  <c r="AA38" i="4"/>
  <c r="AB38" i="4"/>
  <c r="AC38" i="4"/>
  <c r="AD38" i="4"/>
  <c r="Y39" i="4"/>
  <c r="Z39" i="4"/>
  <c r="AA39" i="4"/>
  <c r="X39" i="4" s="1"/>
  <c r="AB39" i="4"/>
  <c r="AC39" i="4"/>
  <c r="AD39" i="4"/>
  <c r="Z35" i="4"/>
  <c r="AA35" i="4"/>
  <c r="AB35" i="4"/>
  <c r="AC35" i="4"/>
  <c r="AD35" i="4"/>
  <c r="AD40" i="4" s="1"/>
  <c r="Y46" i="4"/>
  <c r="AA21" i="9"/>
  <c r="Y42" i="4"/>
  <c r="AA17" i="9"/>
  <c r="Y35" i="4"/>
  <c r="AA10" i="9"/>
  <c r="AE12" i="4"/>
  <c r="AE13" i="4"/>
  <c r="AE14" i="4"/>
  <c r="AE15" i="4"/>
  <c r="AE16" i="4"/>
  <c r="AE17" i="4"/>
  <c r="AL12" i="4"/>
  <c r="AL13" i="4"/>
  <c r="AL14" i="4"/>
  <c r="AL15" i="4"/>
  <c r="AL17" i="4" s="1"/>
  <c r="AL16" i="4"/>
  <c r="S35" i="4"/>
  <c r="T35" i="4"/>
  <c r="Q35" i="4" s="1"/>
  <c r="U35" i="4"/>
  <c r="V35" i="4"/>
  <c r="W35" i="4"/>
  <c r="S36" i="4"/>
  <c r="S40" i="4" s="1"/>
  <c r="T36" i="4"/>
  <c r="U36" i="4"/>
  <c r="V36" i="4"/>
  <c r="W36" i="4"/>
  <c r="W40" i="4" s="1"/>
  <c r="S37" i="4"/>
  <c r="T37" i="4"/>
  <c r="U37" i="4"/>
  <c r="V37" i="4"/>
  <c r="Q37" i="4" s="1"/>
  <c r="W37" i="4"/>
  <c r="S38" i="4"/>
  <c r="T38" i="4"/>
  <c r="U38" i="4"/>
  <c r="U40" i="4" s="1"/>
  <c r="V38" i="4"/>
  <c r="W38" i="4"/>
  <c r="S39" i="4"/>
  <c r="T39" i="4"/>
  <c r="Q39" i="4" s="1"/>
  <c r="U39" i="4"/>
  <c r="V39" i="4"/>
  <c r="W39" i="4"/>
  <c r="AL20" i="4"/>
  <c r="AL22" i="4" s="1"/>
  <c r="AL21" i="4"/>
  <c r="S42" i="4"/>
  <c r="T42" i="4"/>
  <c r="T44" i="4" s="1"/>
  <c r="U42" i="4"/>
  <c r="V42" i="4"/>
  <c r="W42" i="4"/>
  <c r="S43" i="4"/>
  <c r="T43" i="4"/>
  <c r="U43" i="4"/>
  <c r="V43" i="4"/>
  <c r="W43" i="4"/>
  <c r="AL24" i="4"/>
  <c r="AL25" i="4"/>
  <c r="AL28" i="4" s="1"/>
  <c r="AL26" i="4"/>
  <c r="AL27" i="4"/>
  <c r="S46" i="4"/>
  <c r="T46" i="4"/>
  <c r="U46" i="4"/>
  <c r="V46" i="4"/>
  <c r="W46" i="4"/>
  <c r="S47" i="4"/>
  <c r="T47" i="4"/>
  <c r="U47" i="4"/>
  <c r="V47" i="4"/>
  <c r="W47" i="4"/>
  <c r="S48" i="4"/>
  <c r="T48" i="4"/>
  <c r="U48" i="4"/>
  <c r="V48" i="4"/>
  <c r="W48" i="4"/>
  <c r="W50" i="4" s="1"/>
  <c r="S49" i="4"/>
  <c r="T49" i="4"/>
  <c r="U49" i="4"/>
  <c r="V49" i="4"/>
  <c r="V50" i="4" s="1"/>
  <c r="W49" i="4"/>
  <c r="R47" i="4"/>
  <c r="R48" i="4"/>
  <c r="R49" i="4"/>
  <c r="R43" i="4"/>
  <c r="R36" i="4"/>
  <c r="R37" i="4"/>
  <c r="R38" i="4"/>
  <c r="R39" i="4"/>
  <c r="R46" i="4"/>
  <c r="T21" i="9"/>
  <c r="R42" i="4"/>
  <c r="T17" i="9"/>
  <c r="R35" i="4"/>
  <c r="T10" i="9"/>
  <c r="X24" i="4"/>
  <c r="X25" i="4"/>
  <c r="X26" i="4"/>
  <c r="X27" i="4"/>
  <c r="X28" i="4"/>
  <c r="K47" i="4"/>
  <c r="L47" i="4"/>
  <c r="M47" i="4"/>
  <c r="N47" i="4"/>
  <c r="O47" i="4"/>
  <c r="P47" i="4"/>
  <c r="K48" i="4"/>
  <c r="L48" i="4"/>
  <c r="M48" i="4"/>
  <c r="N48" i="4"/>
  <c r="O48" i="4"/>
  <c r="P48" i="4"/>
  <c r="P50" i="4" s="1"/>
  <c r="K49" i="4"/>
  <c r="L49" i="4"/>
  <c r="M49" i="4"/>
  <c r="N49" i="4"/>
  <c r="J49" i="4" s="1"/>
  <c r="O49" i="4"/>
  <c r="P49" i="4"/>
  <c r="L46" i="4"/>
  <c r="M46" i="4"/>
  <c r="N46" i="4"/>
  <c r="O46" i="4"/>
  <c r="P46" i="4"/>
  <c r="X20" i="4"/>
  <c r="X22" i="4" s="1"/>
  <c r="X21" i="4"/>
  <c r="K43" i="4"/>
  <c r="L43" i="4"/>
  <c r="L44" i="4" s="1"/>
  <c r="M43" i="4"/>
  <c r="N43" i="4"/>
  <c r="O43" i="4"/>
  <c r="P43" i="4"/>
  <c r="P44" i="4" s="1"/>
  <c r="L42" i="4"/>
  <c r="M42" i="4"/>
  <c r="N42" i="4"/>
  <c r="O42" i="4"/>
  <c r="P42" i="4"/>
  <c r="Q12" i="4"/>
  <c r="Q13" i="4"/>
  <c r="Q14" i="4"/>
  <c r="Q15" i="4"/>
  <c r="Q16" i="4"/>
  <c r="X12" i="4"/>
  <c r="X13" i="4"/>
  <c r="X14" i="4"/>
  <c r="X15" i="4"/>
  <c r="X16" i="4"/>
  <c r="K36" i="4"/>
  <c r="L36" i="4"/>
  <c r="M36" i="4"/>
  <c r="N36" i="4"/>
  <c r="O36" i="4"/>
  <c r="P36" i="4"/>
  <c r="K37" i="4"/>
  <c r="L37" i="4"/>
  <c r="M37" i="4"/>
  <c r="N37" i="4"/>
  <c r="O37" i="4"/>
  <c r="P37" i="4"/>
  <c r="K38" i="4"/>
  <c r="L38" i="4"/>
  <c r="M38" i="4"/>
  <c r="N38" i="4"/>
  <c r="O38" i="4"/>
  <c r="P38" i="4"/>
  <c r="K39" i="4"/>
  <c r="L39" i="4"/>
  <c r="M39" i="4"/>
  <c r="N39" i="4"/>
  <c r="O39" i="4"/>
  <c r="P39" i="4"/>
  <c r="L35" i="4"/>
  <c r="M35" i="4"/>
  <c r="N35" i="4"/>
  <c r="N40" i="4" s="1"/>
  <c r="O35" i="4"/>
  <c r="P35" i="4"/>
  <c r="K46" i="4"/>
  <c r="M21" i="9"/>
  <c r="K42" i="4"/>
  <c r="M17" i="9"/>
  <c r="K35" i="4"/>
  <c r="M10" i="9"/>
  <c r="J24" i="4"/>
  <c r="J25" i="4"/>
  <c r="J28" i="4" s="1"/>
  <c r="J26" i="4"/>
  <c r="J27" i="4"/>
  <c r="I49" i="4"/>
  <c r="H49" i="4"/>
  <c r="G49" i="4"/>
  <c r="C49" i="4" s="1"/>
  <c r="F49" i="4"/>
  <c r="E49" i="4"/>
  <c r="D49" i="4"/>
  <c r="I48" i="4"/>
  <c r="H48" i="4"/>
  <c r="G48" i="4"/>
  <c r="F48" i="4"/>
  <c r="E48" i="4"/>
  <c r="C48" i="4" s="1"/>
  <c r="D48" i="4"/>
  <c r="I47" i="4"/>
  <c r="H47" i="4"/>
  <c r="G47" i="4"/>
  <c r="F47" i="4"/>
  <c r="E47" i="4"/>
  <c r="D47" i="4"/>
  <c r="I46" i="4"/>
  <c r="H46" i="4"/>
  <c r="G46" i="4"/>
  <c r="F46" i="4"/>
  <c r="E46" i="4"/>
  <c r="C46" i="4" s="1"/>
  <c r="D46" i="4"/>
  <c r="F21" i="9"/>
  <c r="J20" i="4"/>
  <c r="J21" i="4"/>
  <c r="I43" i="4"/>
  <c r="H43" i="4"/>
  <c r="G43" i="4"/>
  <c r="C43" i="4" s="1"/>
  <c r="F43" i="4"/>
  <c r="E43" i="4"/>
  <c r="D43" i="4"/>
  <c r="I42" i="4"/>
  <c r="I44" i="4" s="1"/>
  <c r="H42" i="4"/>
  <c r="G42" i="4"/>
  <c r="F42" i="4"/>
  <c r="E42" i="4"/>
  <c r="E44" i="4" s="1"/>
  <c r="D42" i="4"/>
  <c r="F17" i="9"/>
  <c r="C12" i="4"/>
  <c r="C13" i="4"/>
  <c r="C14" i="4"/>
  <c r="C15" i="4"/>
  <c r="C16" i="4"/>
  <c r="C17" i="4"/>
  <c r="J12" i="4"/>
  <c r="J13" i="4"/>
  <c r="J14" i="4"/>
  <c r="J15" i="4"/>
  <c r="J17" i="4" s="1"/>
  <c r="J16" i="4"/>
  <c r="I39" i="4"/>
  <c r="H39" i="4"/>
  <c r="G39" i="4"/>
  <c r="F39" i="4"/>
  <c r="E39" i="4"/>
  <c r="D39" i="4"/>
  <c r="I38" i="4"/>
  <c r="H38" i="4"/>
  <c r="G38" i="4"/>
  <c r="F38" i="4"/>
  <c r="E38" i="4"/>
  <c r="D38" i="4"/>
  <c r="I37" i="4"/>
  <c r="H37" i="4"/>
  <c r="G37" i="4"/>
  <c r="F37" i="4"/>
  <c r="E37" i="4"/>
  <c r="D37" i="4"/>
  <c r="I36" i="4"/>
  <c r="H36" i="4"/>
  <c r="G36" i="4"/>
  <c r="F36" i="4"/>
  <c r="E36" i="4"/>
  <c r="D36" i="4"/>
  <c r="I35" i="4"/>
  <c r="H35" i="4"/>
  <c r="G35" i="4"/>
  <c r="F35" i="4"/>
  <c r="E35" i="4"/>
  <c r="D35" i="4"/>
  <c r="F10" i="9"/>
  <c r="BK50" i="4"/>
  <c r="BG46" i="4"/>
  <c r="BC50" i="4"/>
  <c r="AZ47" i="4"/>
  <c r="AQ50" i="4"/>
  <c r="AI50" i="4"/>
  <c r="AE46" i="4"/>
  <c r="AB50" i="4"/>
  <c r="AA50" i="4"/>
  <c r="X47" i="4"/>
  <c r="O50" i="4"/>
  <c r="K50" i="4"/>
  <c r="BF44" i="4"/>
  <c r="BD44" i="4"/>
  <c r="BC44" i="4"/>
  <c r="BB44" i="4"/>
  <c r="AY44" i="4"/>
  <c r="AW44" i="4"/>
  <c r="AV44" i="4"/>
  <c r="AU44" i="4"/>
  <c r="AT44" i="4"/>
  <c r="AR44" i="4"/>
  <c r="AQ44" i="4"/>
  <c r="AO44" i="4"/>
  <c r="AN44" i="4"/>
  <c r="AM44" i="4"/>
  <c r="AL43" i="4"/>
  <c r="AK44" i="4"/>
  <c r="AH44" i="4"/>
  <c r="AG44" i="4"/>
  <c r="AF44" i="4"/>
  <c r="AD44" i="4"/>
  <c r="AC44" i="4"/>
  <c r="Z44" i="4"/>
  <c r="Y44" i="4"/>
  <c r="W44" i="4"/>
  <c r="V44" i="4"/>
  <c r="U44" i="4"/>
  <c r="S44" i="4"/>
  <c r="N44" i="4"/>
  <c r="M44" i="4"/>
  <c r="K44" i="4"/>
  <c r="H44" i="4"/>
  <c r="G44" i="4"/>
  <c r="F44" i="4"/>
  <c r="D44" i="4"/>
  <c r="C42" i="4"/>
  <c r="C44" i="4" s="1"/>
  <c r="BL40" i="4"/>
  <c r="BA40" i="4"/>
  <c r="AX40" i="4"/>
  <c r="AT40" i="4"/>
  <c r="AS38" i="4"/>
  <c r="AO40" i="4"/>
  <c r="AM40" i="4"/>
  <c r="AJ40" i="4"/>
  <c r="AH40" i="4"/>
  <c r="AF40" i="4"/>
  <c r="AE36" i="4"/>
  <c r="AE38" i="4"/>
  <c r="AB40" i="4"/>
  <c r="AA40" i="4"/>
  <c r="X38" i="4"/>
  <c r="V40" i="4"/>
  <c r="T40" i="4"/>
  <c r="Q36" i="4"/>
  <c r="P40" i="4"/>
  <c r="O40" i="4"/>
  <c r="M40" i="4"/>
  <c r="L40" i="4"/>
  <c r="K40" i="4"/>
  <c r="J35" i="4"/>
  <c r="J36" i="4"/>
  <c r="J37" i="4"/>
  <c r="J38" i="4"/>
  <c r="J39" i="4"/>
  <c r="C39" i="4"/>
  <c r="C37" i="4"/>
  <c r="C35" i="4"/>
  <c r="C24" i="3"/>
  <c r="C25" i="3"/>
  <c r="C28" i="3" s="1"/>
  <c r="C26" i="3"/>
  <c r="C27" i="3"/>
  <c r="P50" i="3"/>
  <c r="O50" i="3"/>
  <c r="N50" i="3"/>
  <c r="M50" i="3"/>
  <c r="L50" i="3"/>
  <c r="K50" i="3"/>
  <c r="J50" i="3" s="1"/>
  <c r="P49" i="3"/>
  <c r="O49" i="3"/>
  <c r="N49" i="3"/>
  <c r="M49" i="3"/>
  <c r="L49" i="3"/>
  <c r="K49" i="3"/>
  <c r="P48" i="3"/>
  <c r="O48" i="3"/>
  <c r="N48" i="3"/>
  <c r="J48" i="3" s="1"/>
  <c r="M48" i="3"/>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T51" i="3" s="1"/>
  <c r="S47" i="3"/>
  <c r="S51" i="3" s="1"/>
  <c r="R47" i="3"/>
  <c r="AD50" i="3"/>
  <c r="AC50" i="3"/>
  <c r="AB50" i="3"/>
  <c r="X50" i="3" s="1"/>
  <c r="AA50" i="3"/>
  <c r="Z50" i="3"/>
  <c r="Y50" i="3"/>
  <c r="AD49" i="3"/>
  <c r="AC49" i="3"/>
  <c r="AB49" i="3"/>
  <c r="AA49" i="3"/>
  <c r="Z49" i="3"/>
  <c r="X49" i="3" s="1"/>
  <c r="Y49" i="3"/>
  <c r="AD48" i="3"/>
  <c r="AC48" i="3"/>
  <c r="AB48" i="3"/>
  <c r="AB51" i="3" s="1"/>
  <c r="AA48" i="3"/>
  <c r="Z48" i="3"/>
  <c r="Y48" i="3"/>
  <c r="AD47" i="3"/>
  <c r="AD51" i="3" s="1"/>
  <c r="AC47" i="3"/>
  <c r="AB47" i="3"/>
  <c r="AA47" i="3"/>
  <c r="Z47" i="3"/>
  <c r="Z51" i="3" s="1"/>
  <c r="Y47" i="3"/>
  <c r="AK50" i="3"/>
  <c r="AJ50" i="3"/>
  <c r="AI50" i="3"/>
  <c r="AE50" i="3" s="1"/>
  <c r="AH50" i="3"/>
  <c r="AG50" i="3"/>
  <c r="AF50" i="3"/>
  <c r="AK49" i="3"/>
  <c r="AJ49" i="3"/>
  <c r="AI49" i="3"/>
  <c r="AH49" i="3"/>
  <c r="AG49" i="3"/>
  <c r="AF49" i="3"/>
  <c r="AK48" i="3"/>
  <c r="AJ48" i="3"/>
  <c r="AI48" i="3"/>
  <c r="AH48" i="3"/>
  <c r="AG48" i="3"/>
  <c r="AF48" i="3"/>
  <c r="AK47" i="3"/>
  <c r="AJ47" i="3"/>
  <c r="AI47" i="3"/>
  <c r="AH47" i="3"/>
  <c r="AG47" i="3"/>
  <c r="AF47" i="3"/>
  <c r="I50" i="3"/>
  <c r="H50" i="3"/>
  <c r="G50" i="3"/>
  <c r="C50" i="3" s="1"/>
  <c r="F50" i="3"/>
  <c r="E50" i="3"/>
  <c r="D50" i="3"/>
  <c r="I49" i="3"/>
  <c r="H49" i="3"/>
  <c r="G49" i="3"/>
  <c r="F49" i="3"/>
  <c r="E49" i="3"/>
  <c r="D49" i="3"/>
  <c r="I48" i="3"/>
  <c r="H48" i="3"/>
  <c r="G48" i="3"/>
  <c r="C48" i="3" s="1"/>
  <c r="C51" i="3" s="1"/>
  <c r="F48" i="3"/>
  <c r="E48" i="3"/>
  <c r="D48" i="3"/>
  <c r="I47" i="3"/>
  <c r="H47" i="3"/>
  <c r="G47" i="3"/>
  <c r="F47" i="3"/>
  <c r="E47" i="3"/>
  <c r="D47" i="3"/>
  <c r="F22" i="8"/>
  <c r="C20" i="3"/>
  <c r="C22" i="3" s="1"/>
  <c r="C21" i="3"/>
  <c r="AK44" i="3"/>
  <c r="AJ44" i="3"/>
  <c r="AI44" i="3"/>
  <c r="AH44" i="3"/>
  <c r="AG44" i="3"/>
  <c r="AF44" i="3"/>
  <c r="AE44" i="3" s="1"/>
  <c r="AK43" i="3"/>
  <c r="AJ43" i="3"/>
  <c r="AI43" i="3"/>
  <c r="AH43" i="3"/>
  <c r="AG43" i="3"/>
  <c r="AF43" i="3"/>
  <c r="W44" i="3"/>
  <c r="V44" i="3"/>
  <c r="U44" i="3"/>
  <c r="T44" i="3"/>
  <c r="S44" i="3"/>
  <c r="R44" i="3"/>
  <c r="W43" i="3"/>
  <c r="V43" i="3"/>
  <c r="V45" i="3" s="1"/>
  <c r="U43" i="3"/>
  <c r="T43" i="3"/>
  <c r="S43" i="3"/>
  <c r="R43" i="3"/>
  <c r="R45" i="3" s="1"/>
  <c r="AD44" i="3"/>
  <c r="AC44" i="3"/>
  <c r="AB44" i="3"/>
  <c r="AA44" i="3"/>
  <c r="Z44" i="3"/>
  <c r="Y44" i="3"/>
  <c r="AD43" i="3"/>
  <c r="AC43" i="3"/>
  <c r="AC45" i="3" s="1"/>
  <c r="AB43" i="3"/>
  <c r="AA43" i="3"/>
  <c r="Z43" i="3"/>
  <c r="Z45" i="3" s="1"/>
  <c r="Y43" i="3"/>
  <c r="Y45" i="3" s="1"/>
  <c r="P44" i="3"/>
  <c r="O44" i="3"/>
  <c r="N44" i="3"/>
  <c r="M44" i="3"/>
  <c r="L44" i="3"/>
  <c r="K44" i="3"/>
  <c r="P43" i="3"/>
  <c r="O43" i="3"/>
  <c r="N43" i="3"/>
  <c r="M43" i="3"/>
  <c r="L43" i="3"/>
  <c r="K43" i="3"/>
  <c r="I44" i="3"/>
  <c r="H44" i="3"/>
  <c r="G44" i="3"/>
  <c r="F44" i="3"/>
  <c r="E44" i="3"/>
  <c r="D44" i="3"/>
  <c r="C44" i="3" s="1"/>
  <c r="I43" i="3"/>
  <c r="H43" i="3"/>
  <c r="G43" i="3"/>
  <c r="F43" i="3"/>
  <c r="E43" i="3"/>
  <c r="D43" i="3"/>
  <c r="F18" i="8"/>
  <c r="C12" i="3"/>
  <c r="C13" i="3"/>
  <c r="C14" i="3"/>
  <c r="C15" i="3"/>
  <c r="C17" i="3" s="1"/>
  <c r="C16" i="3"/>
  <c r="AK40" i="3"/>
  <c r="AJ40" i="3"/>
  <c r="AI40" i="3"/>
  <c r="AH40" i="3"/>
  <c r="AG40" i="3"/>
  <c r="AF40" i="3"/>
  <c r="AK39" i="3"/>
  <c r="AJ39" i="3"/>
  <c r="AI39" i="3"/>
  <c r="AH39" i="3"/>
  <c r="AG39" i="3"/>
  <c r="AF39" i="3"/>
  <c r="AK38" i="3"/>
  <c r="AJ38" i="3"/>
  <c r="AI38" i="3"/>
  <c r="AH38" i="3"/>
  <c r="AG38" i="3"/>
  <c r="AF38" i="3"/>
  <c r="AK37" i="3"/>
  <c r="AJ37" i="3"/>
  <c r="AI37" i="3"/>
  <c r="AH37" i="3"/>
  <c r="AG37" i="3"/>
  <c r="AE37" i="3" s="1"/>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P40" i="3"/>
  <c r="O40" i="3"/>
  <c r="N40" i="3"/>
  <c r="M40" i="3"/>
  <c r="L40" i="3"/>
  <c r="K40" i="3"/>
  <c r="P39" i="3"/>
  <c r="O39" i="3"/>
  <c r="N39" i="3"/>
  <c r="J39" i="3" s="1"/>
  <c r="M39" i="3"/>
  <c r="L39" i="3"/>
  <c r="K39" i="3"/>
  <c r="P38" i="3"/>
  <c r="O38" i="3"/>
  <c r="N38" i="3"/>
  <c r="M38" i="3"/>
  <c r="L38" i="3"/>
  <c r="K38" i="3"/>
  <c r="P37" i="3"/>
  <c r="O37" i="3"/>
  <c r="O41" i="3" s="1"/>
  <c r="N37" i="3"/>
  <c r="N41" i="3" s="1"/>
  <c r="M37" i="3"/>
  <c r="L37" i="3"/>
  <c r="K37" i="3"/>
  <c r="P36" i="3"/>
  <c r="O36" i="3"/>
  <c r="N36" i="3"/>
  <c r="M36" i="3"/>
  <c r="M41" i="3" s="1"/>
  <c r="L36" i="3"/>
  <c r="K36" i="3"/>
  <c r="D37" i="3"/>
  <c r="E37" i="3"/>
  <c r="F37" i="3"/>
  <c r="C37" i="3" s="1"/>
  <c r="G37" i="3"/>
  <c r="H37" i="3"/>
  <c r="I37" i="3"/>
  <c r="D38" i="3"/>
  <c r="E38" i="3"/>
  <c r="F38" i="3"/>
  <c r="G38" i="3"/>
  <c r="H38" i="3"/>
  <c r="I38" i="3"/>
  <c r="D39" i="3"/>
  <c r="E39" i="3"/>
  <c r="G39" i="3"/>
  <c r="H39" i="3"/>
  <c r="I39" i="3"/>
  <c r="D40" i="3"/>
  <c r="E40" i="3"/>
  <c r="C40" i="3" s="1"/>
  <c r="F40" i="3"/>
  <c r="G40" i="3"/>
  <c r="H40" i="3"/>
  <c r="I40" i="3"/>
  <c r="E36" i="3"/>
  <c r="F36" i="3"/>
  <c r="G36" i="3"/>
  <c r="H36" i="3"/>
  <c r="H41" i="3" s="1"/>
  <c r="I36" i="3"/>
  <c r="D36" i="3"/>
  <c r="F11" i="8"/>
  <c r="AE48" i="3"/>
  <c r="J44" i="3"/>
  <c r="X12" i="5"/>
  <c r="X13" i="5"/>
  <c r="X14" i="5"/>
  <c r="X17" i="5" s="1"/>
  <c r="X15" i="5"/>
  <c r="X16" i="5"/>
  <c r="P11" i="26"/>
  <c r="O11" i="26"/>
  <c r="N11" i="26"/>
  <c r="M11" i="26"/>
  <c r="L11" i="26"/>
  <c r="L15" i="26" s="1"/>
  <c r="AE24" i="5"/>
  <c r="AE25" i="5"/>
  <c r="AE26" i="5"/>
  <c r="AE27" i="5"/>
  <c r="R23" i="26"/>
  <c r="R22" i="26"/>
  <c r="AE20" i="5"/>
  <c r="AE21" i="5"/>
  <c r="AE22" i="5"/>
  <c r="R18" i="26"/>
  <c r="R17" i="26"/>
  <c r="X24" i="5"/>
  <c r="X25" i="5"/>
  <c r="X28" i="5" s="1"/>
  <c r="X26" i="5"/>
  <c r="X27" i="5"/>
  <c r="L24" i="26"/>
  <c r="L25" i="26" s="1"/>
  <c r="L23" i="26"/>
  <c r="L22" i="26"/>
  <c r="L21" i="26"/>
  <c r="X20" i="5"/>
  <c r="X22" i="5" s="1"/>
  <c r="X21" i="5"/>
  <c r="L18" i="26"/>
  <c r="L17" i="26"/>
  <c r="L14" i="26"/>
  <c r="L13" i="26"/>
  <c r="L12" i="26"/>
  <c r="J24" i="5"/>
  <c r="J25" i="5"/>
  <c r="J26" i="5"/>
  <c r="J27" i="5"/>
  <c r="J28" i="5"/>
  <c r="F23" i="26"/>
  <c r="F22" i="26"/>
  <c r="J20" i="5"/>
  <c r="J21" i="5"/>
  <c r="J22" i="5"/>
  <c r="F18" i="26"/>
  <c r="F17" i="26"/>
  <c r="B3" i="26"/>
  <c r="B2" i="26"/>
  <c r="B1" i="26"/>
  <c r="BF10" i="25"/>
  <c r="BE10" i="25"/>
  <c r="BD10" i="25"/>
  <c r="BC10" i="25"/>
  <c r="BB10" i="25"/>
  <c r="AT10" i="25"/>
  <c r="AS10" i="25"/>
  <c r="AR10" i="25"/>
  <c r="AQ10" i="25"/>
  <c r="AP10" i="25"/>
  <c r="DD24" i="4"/>
  <c r="DD25" i="4"/>
  <c r="DD28" i="4" s="1"/>
  <c r="DD26" i="4"/>
  <c r="DD27" i="4"/>
  <c r="BB23" i="25"/>
  <c r="BB22" i="25"/>
  <c r="BB21" i="25"/>
  <c r="BB20" i="25"/>
  <c r="DD20" i="4"/>
  <c r="DD22" i="4" s="1"/>
  <c r="DD21" i="4"/>
  <c r="BB17" i="25"/>
  <c r="BB16" i="25"/>
  <c r="BB18" i="25" s="1"/>
  <c r="BB13" i="25"/>
  <c r="BB12" i="25"/>
  <c r="BB11" i="25"/>
  <c r="CP24" i="4"/>
  <c r="CP25" i="4"/>
  <c r="CP26" i="4"/>
  <c r="CP27" i="4"/>
  <c r="CP28" i="4"/>
  <c r="AV23" i="25"/>
  <c r="AV22" i="25"/>
  <c r="AV21" i="25"/>
  <c r="AV20" i="25"/>
  <c r="CP20" i="4"/>
  <c r="CP21" i="4"/>
  <c r="CP22" i="4"/>
  <c r="AV17" i="25"/>
  <c r="AV16" i="25"/>
  <c r="CB24" i="4"/>
  <c r="CB25" i="4"/>
  <c r="CB28" i="4" s="1"/>
  <c r="CB26" i="4"/>
  <c r="CB27" i="4"/>
  <c r="AP23" i="25"/>
  <c r="AP22" i="25"/>
  <c r="AP21" i="25"/>
  <c r="AP20" i="25"/>
  <c r="CB20" i="4"/>
  <c r="CB21" i="4"/>
  <c r="AP17" i="25"/>
  <c r="AP16" i="25"/>
  <c r="AP13" i="25"/>
  <c r="AP12" i="25"/>
  <c r="AP11" i="25"/>
  <c r="BN24" i="4"/>
  <c r="BN25" i="4"/>
  <c r="BN28" i="4" s="1"/>
  <c r="BN26" i="4"/>
  <c r="BN27" i="4"/>
  <c r="AJ23" i="25"/>
  <c r="AJ22" i="25"/>
  <c r="AJ21" i="25"/>
  <c r="AJ20" i="25"/>
  <c r="BN20" i="4"/>
  <c r="BN22" i="4" s="1"/>
  <c r="BN21" i="4"/>
  <c r="AJ17" i="25"/>
  <c r="AJ16" i="25"/>
  <c r="BG24" i="4"/>
  <c r="BG25" i="4"/>
  <c r="BG26" i="4"/>
  <c r="BG27" i="4"/>
  <c r="AD23" i="25"/>
  <c r="AD22" i="25"/>
  <c r="AD21" i="25"/>
  <c r="AD20" i="25"/>
  <c r="BG20" i="4"/>
  <c r="BG21" i="4"/>
  <c r="BG22" i="4"/>
  <c r="AD17" i="25"/>
  <c r="AD16" i="25"/>
  <c r="AS24" i="4"/>
  <c r="AS25" i="4"/>
  <c r="AS28" i="4" s="1"/>
  <c r="AS26" i="4"/>
  <c r="AS27" i="4"/>
  <c r="X23" i="25"/>
  <c r="X22" i="25"/>
  <c r="X21" i="25"/>
  <c r="X20" i="25"/>
  <c r="AS20" i="4"/>
  <c r="AS22" i="4" s="1"/>
  <c r="AS21" i="4"/>
  <c r="X17" i="25"/>
  <c r="X16" i="25"/>
  <c r="X18" i="25" s="1"/>
  <c r="AE24" i="4"/>
  <c r="AE25" i="4"/>
  <c r="AE28" i="4" s="1"/>
  <c r="AE26" i="4"/>
  <c r="AE27" i="4"/>
  <c r="R23" i="25"/>
  <c r="R22" i="25"/>
  <c r="R21" i="25"/>
  <c r="R24" i="25" s="1"/>
  <c r="R20" i="25"/>
  <c r="AE20" i="4"/>
  <c r="AE21" i="4"/>
  <c r="AE22" i="4"/>
  <c r="R17" i="25"/>
  <c r="R16" i="25"/>
  <c r="Q24" i="4"/>
  <c r="Q25" i="4"/>
  <c r="Q28" i="4" s="1"/>
  <c r="Q26" i="4"/>
  <c r="Q27" i="4"/>
  <c r="L23" i="25"/>
  <c r="L22" i="25"/>
  <c r="L21" i="25"/>
  <c r="L20" i="25"/>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5" i="3"/>
  <c r="J26" i="3"/>
  <c r="J27" i="3"/>
  <c r="J28" i="3"/>
  <c r="L24" i="24"/>
  <c r="L23" i="24"/>
  <c r="L22" i="24"/>
  <c r="L21" i="24"/>
  <c r="J20" i="3"/>
  <c r="J21" i="3"/>
  <c r="J22" i="3"/>
  <c r="L18" i="24"/>
  <c r="L19" i="24" s="1"/>
  <c r="L17" i="24"/>
  <c r="L14" i="24"/>
  <c r="L12" i="24"/>
  <c r="F24" i="24"/>
  <c r="F23" i="24"/>
  <c r="F22" i="24"/>
  <c r="F21" i="24"/>
  <c r="J24" i="24"/>
  <c r="I24" i="24"/>
  <c r="H24" i="24"/>
  <c r="G24" i="24"/>
  <c r="J23" i="24"/>
  <c r="I23" i="24"/>
  <c r="H23" i="24"/>
  <c r="G23" i="24"/>
  <c r="J22" i="24"/>
  <c r="I22" i="24"/>
  <c r="H22" i="24"/>
  <c r="G22" i="24"/>
  <c r="E22" i="24" s="1"/>
  <c r="J21" i="24"/>
  <c r="I21" i="24"/>
  <c r="H21" i="24"/>
  <c r="G21" i="24"/>
  <c r="G25" i="24" s="1"/>
  <c r="B3" i="24"/>
  <c r="B2" i="24"/>
  <c r="B1" i="24"/>
  <c r="E24" i="24"/>
  <c r="I25" i="24"/>
  <c r="J25" i="24"/>
  <c r="H25" i="24"/>
  <c r="E23" i="24"/>
  <c r="A15" i="13"/>
  <c r="A16" i="13" s="1"/>
  <c r="A17" i="13" s="1"/>
  <c r="A18" i="13" s="1"/>
  <c r="C27" i="4"/>
  <c r="C28" i="4" s="1"/>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DL22" i="4"/>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E23" i="25" s="1"/>
  <c r="G23" i="25"/>
  <c r="J22" i="25"/>
  <c r="H21" i="25"/>
  <c r="H24" i="25" s="1"/>
  <c r="G20" i="25"/>
  <c r="F22" i="25"/>
  <c r="J23" i="25"/>
  <c r="G21" i="25"/>
  <c r="F21" i="25"/>
  <c r="I23" i="25"/>
  <c r="H22" i="25"/>
  <c r="J21" i="25"/>
  <c r="I20" i="25"/>
  <c r="F20" i="25"/>
  <c r="H23" i="25"/>
  <c r="G22" i="25"/>
  <c r="I21" i="25"/>
  <c r="H20" i="25"/>
  <c r="I22" i="25"/>
  <c r="J20" i="25"/>
  <c r="AL18" i="4"/>
  <c r="C18" i="4"/>
  <c r="AG18" i="24"/>
  <c r="AE17" i="24"/>
  <c r="AF18" i="24"/>
  <c r="AH17" i="24"/>
  <c r="AE18" i="24"/>
  <c r="AG17" i="24"/>
  <c r="AG19" i="24" s="1"/>
  <c r="AH18" i="24"/>
  <c r="AF17" i="24"/>
  <c r="AF19" i="24" s="1"/>
  <c r="BK17" i="4"/>
  <c r="BF17" i="4"/>
  <c r="BZ28" i="4"/>
  <c r="AZ21" i="4"/>
  <c r="AZ20" i="4"/>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E18" i="24" s="1"/>
  <c r="H18" i="24"/>
  <c r="H19" i="24" s="1"/>
  <c r="H17" i="24"/>
  <c r="J17" i="24"/>
  <c r="F17" i="24"/>
  <c r="G18" i="24"/>
  <c r="G19" i="24" s="1"/>
  <c r="G17" i="24"/>
  <c r="J18" i="24"/>
  <c r="V10" i="25"/>
  <c r="R10" i="25"/>
  <c r="T10" i="25"/>
  <c r="R12" i="25"/>
  <c r="S10" i="25"/>
  <c r="R11" i="25"/>
  <c r="U10" i="25"/>
  <c r="R13" i="25"/>
  <c r="H10" i="25"/>
  <c r="H14" i="25" s="1"/>
  <c r="J10" i="25"/>
  <c r="J14" i="25" s="1"/>
  <c r="F10" i="25"/>
  <c r="I10" i="25"/>
  <c r="G10" i="25"/>
  <c r="G14" i="25" s="1"/>
  <c r="AH11" i="24"/>
  <c r="AH15" i="24" s="1"/>
  <c r="AD11" i="24"/>
  <c r="AE11" i="24"/>
  <c r="AG11" i="24"/>
  <c r="AG15" i="24" s="1"/>
  <c r="AF11" i="24"/>
  <c r="AD14" i="24"/>
  <c r="AC14" i="24" s="1"/>
  <c r="AD12" i="24"/>
  <c r="AD13" i="24"/>
  <c r="J11" i="24"/>
  <c r="F11" i="24"/>
  <c r="F15" i="24" s="1"/>
  <c r="F13" i="24"/>
  <c r="H14" i="24"/>
  <c r="H13" i="24"/>
  <c r="H12" i="24"/>
  <c r="F14" i="24"/>
  <c r="G14" i="24"/>
  <c r="G12" i="24"/>
  <c r="H11" i="24"/>
  <c r="J14" i="24"/>
  <c r="J13" i="24"/>
  <c r="J12" i="24"/>
  <c r="G11" i="24"/>
  <c r="F12" i="24"/>
  <c r="I14" i="24"/>
  <c r="I13" i="24"/>
  <c r="I12" i="24"/>
  <c r="I11" i="24"/>
  <c r="H23" i="26"/>
  <c r="S18" i="26"/>
  <c r="Q18" i="26" s="1"/>
  <c r="U17" i="26"/>
  <c r="V18" i="26"/>
  <c r="T17" i="26"/>
  <c r="V17" i="26"/>
  <c r="U18" i="26"/>
  <c r="S17" i="26"/>
  <c r="T18" i="26"/>
  <c r="M14" i="26"/>
  <c r="M15" i="26" s="1"/>
  <c r="M13" i="26"/>
  <c r="M12" i="26"/>
  <c r="P14" i="26"/>
  <c r="K14" i="26" s="1"/>
  <c r="P13" i="26"/>
  <c r="P12" i="26"/>
  <c r="O14" i="26"/>
  <c r="O12" i="26"/>
  <c r="N13" i="26"/>
  <c r="N12" i="26"/>
  <c r="J24" i="26"/>
  <c r="H21" i="26"/>
  <c r="G23" i="26"/>
  <c r="I22" i="26"/>
  <c r="H24" i="26"/>
  <c r="J23" i="26"/>
  <c r="J21" i="26"/>
  <c r="G22" i="26"/>
  <c r="E22" i="25"/>
  <c r="J24" i="25"/>
  <c r="AX17" i="25"/>
  <c r="AX16" i="25"/>
  <c r="AX18" i="25" s="1"/>
  <c r="AY17" i="25"/>
  <c r="AY16" i="25"/>
  <c r="AW17" i="25"/>
  <c r="AW16" i="25"/>
  <c r="AU16" i="25" s="1"/>
  <c r="AZ17" i="25"/>
  <c r="AZ16" i="25"/>
  <c r="AT17" i="25"/>
  <c r="AT16" i="25"/>
  <c r="AQ16" i="25"/>
  <c r="AS17" i="25"/>
  <c r="AS16" i="25"/>
  <c r="AS18" i="25" s="1"/>
  <c r="AR17" i="25"/>
  <c r="AR16" i="25"/>
  <c r="AQ17" i="25"/>
  <c r="AV18" i="9"/>
  <c r="AF17" i="25"/>
  <c r="AC17" i="25" s="1"/>
  <c r="AC18" i="25" s="1"/>
  <c r="AE16" i="25"/>
  <c r="AE17" i="25"/>
  <c r="AH16" i="25"/>
  <c r="AH17" i="25"/>
  <c r="AG16" i="25"/>
  <c r="AG17" i="25"/>
  <c r="AF16" i="25"/>
  <c r="AH18" i="9"/>
  <c r="AH19" i="9" s="1"/>
  <c r="AZ22" i="4"/>
  <c r="Z17" i="25"/>
  <c r="Y16" i="25"/>
  <c r="Y17" i="25"/>
  <c r="Z16" i="25"/>
  <c r="V17" i="25"/>
  <c r="S16" i="25"/>
  <c r="S18" i="25" s="1"/>
  <c r="U17" i="25"/>
  <c r="Q17" i="25" s="1"/>
  <c r="V16" i="25"/>
  <c r="S17" i="25"/>
  <c r="T17" i="25"/>
  <c r="T18" i="25" s="1"/>
  <c r="U16" i="25"/>
  <c r="T16" i="25"/>
  <c r="N17" i="25"/>
  <c r="P16" i="25"/>
  <c r="M17" i="25"/>
  <c r="M18" i="25" s="1"/>
  <c r="O16" i="25"/>
  <c r="P17" i="25"/>
  <c r="N16" i="25"/>
  <c r="N18" i="25" s="1"/>
  <c r="O17" i="25"/>
  <c r="O18" i="25" s="1"/>
  <c r="M16" i="25"/>
  <c r="F17" i="25"/>
  <c r="J17" i="25"/>
  <c r="J18" i="25" s="1"/>
  <c r="H16" i="25"/>
  <c r="F16" i="25"/>
  <c r="I17" i="25"/>
  <c r="G16" i="25"/>
  <c r="G18" i="25" s="1"/>
  <c r="H17" i="25"/>
  <c r="E17" i="25" s="1"/>
  <c r="J16" i="25"/>
  <c r="G17" i="25"/>
  <c r="I16" i="25"/>
  <c r="AE18" i="4"/>
  <c r="V13" i="25"/>
  <c r="U12" i="25"/>
  <c r="U14" i="25" s="1"/>
  <c r="T11" i="25"/>
  <c r="S13" i="25"/>
  <c r="U13" i="25"/>
  <c r="T12" i="25"/>
  <c r="S11" i="25"/>
  <c r="T13" i="25"/>
  <c r="S12" i="25"/>
  <c r="V11" i="25"/>
  <c r="V12" i="25"/>
  <c r="U11" i="25"/>
  <c r="J18" i="4"/>
  <c r="F12" i="25"/>
  <c r="E12" i="25" s="1"/>
  <c r="I13" i="25"/>
  <c r="J12" i="25"/>
  <c r="J11" i="25"/>
  <c r="F11" i="25"/>
  <c r="H13" i="25"/>
  <c r="I12" i="25"/>
  <c r="I11" i="25"/>
  <c r="G13" i="25"/>
  <c r="H12" i="25"/>
  <c r="H11" i="25"/>
  <c r="F13" i="25"/>
  <c r="J13" i="25"/>
  <c r="G12" i="25"/>
  <c r="G11" i="25"/>
  <c r="F24" i="9"/>
  <c r="F23" i="9"/>
  <c r="F22" i="9"/>
  <c r="F18" i="9"/>
  <c r="F19" i="9"/>
  <c r="AH24" i="24"/>
  <c r="AH23" i="24"/>
  <c r="AH25" i="24" s="1"/>
  <c r="AF22" i="24"/>
  <c r="AE22" i="24"/>
  <c r="AF24" i="24"/>
  <c r="AF23" i="24"/>
  <c r="AH22" i="24"/>
  <c r="AG21" i="24"/>
  <c r="AE24" i="24"/>
  <c r="AE23" i="24"/>
  <c r="AC23" i="24" s="1"/>
  <c r="AG22" i="24"/>
  <c r="AF21" i="24"/>
  <c r="AE21" i="24"/>
  <c r="AG24" i="24"/>
  <c r="AG25" i="24" s="1"/>
  <c r="AG23" i="24"/>
  <c r="AH21" i="24"/>
  <c r="O24" i="24"/>
  <c r="N21" i="24"/>
  <c r="M24" i="24"/>
  <c r="N23" i="24"/>
  <c r="O22" i="24"/>
  <c r="M21" i="24"/>
  <c r="M25" i="24" s="1"/>
  <c r="P24" i="24"/>
  <c r="M23" i="24"/>
  <c r="N22" i="24"/>
  <c r="P21" i="24"/>
  <c r="P25" i="24" s="1"/>
  <c r="P23" i="24"/>
  <c r="M22" i="24"/>
  <c r="O21" i="24"/>
  <c r="O25" i="24" s="1"/>
  <c r="N24" i="24"/>
  <c r="O23" i="24"/>
  <c r="P22" i="24"/>
  <c r="AC18" i="24"/>
  <c r="AE19" i="24"/>
  <c r="AH19" i="24"/>
  <c r="N18" i="24"/>
  <c r="O17" i="24"/>
  <c r="M18" i="24"/>
  <c r="N17" i="24"/>
  <c r="P18" i="24"/>
  <c r="M17" i="24"/>
  <c r="O18" i="24"/>
  <c r="P17" i="24"/>
  <c r="P14" i="24"/>
  <c r="P13" i="24"/>
  <c r="M12" i="24"/>
  <c r="O14" i="24"/>
  <c r="O13" i="24"/>
  <c r="P12" i="24"/>
  <c r="N13" i="24"/>
  <c r="O12" i="24"/>
  <c r="M13" i="24"/>
  <c r="N12" i="24"/>
  <c r="N14" i="24"/>
  <c r="M14" i="24"/>
  <c r="O12" i="8"/>
  <c r="P12" i="8"/>
  <c r="R12" i="8"/>
  <c r="N12" i="8"/>
  <c r="Q12" i="8"/>
  <c r="J12" i="8"/>
  <c r="K12" i="8"/>
  <c r="H12" i="8"/>
  <c r="I12" i="8"/>
  <c r="F12" i="8"/>
  <c r="G12" i="8"/>
  <c r="M12" i="8"/>
  <c r="AM12" i="8"/>
  <c r="AI12" i="8"/>
  <c r="AD12" i="8"/>
  <c r="Y12" i="8"/>
  <c r="U12" i="8"/>
  <c r="AL12" i="8"/>
  <c r="AH12" i="8"/>
  <c r="AC12" i="8"/>
  <c r="X12" i="8"/>
  <c r="T12" i="8"/>
  <c r="AK12" i="8"/>
  <c r="AF12" i="8"/>
  <c r="AB12" i="8"/>
  <c r="W12" i="8"/>
  <c r="AJ12" i="8"/>
  <c r="AE12" i="8"/>
  <c r="AA12" i="8"/>
  <c r="V12" i="8"/>
  <c r="V23" i="25"/>
  <c r="Q23" i="25" s="1"/>
  <c r="Q24" i="25" s="1"/>
  <c r="CW18" i="4"/>
  <c r="BU18" i="4"/>
  <c r="F25" i="8"/>
  <c r="F24" i="8"/>
  <c r="F23" i="8"/>
  <c r="F19" i="8"/>
  <c r="F15" i="8"/>
  <c r="F14" i="8"/>
  <c r="F13" i="8"/>
  <c r="J19" i="24"/>
  <c r="I19" i="24"/>
  <c r="R13" i="26"/>
  <c r="J18" i="5"/>
  <c r="AH10" i="25"/>
  <c r="AD10" i="25"/>
  <c r="AG10" i="25"/>
  <c r="AD13" i="25"/>
  <c r="AF10" i="25"/>
  <c r="AD12" i="25"/>
  <c r="AE10" i="25"/>
  <c r="AD11" i="25"/>
  <c r="AY10" i="25"/>
  <c r="AV13" i="25"/>
  <c r="AW10" i="25"/>
  <c r="AV12" i="25"/>
  <c r="AZ10" i="25"/>
  <c r="AV10" i="25"/>
  <c r="AV11" i="25"/>
  <c r="AX10" i="25"/>
  <c r="AK10" i="25"/>
  <c r="AJ10" i="25"/>
  <c r="AM10" i="25"/>
  <c r="AJ11" i="25"/>
  <c r="AL10" i="25"/>
  <c r="AJ13" i="25"/>
  <c r="AN10" i="25"/>
  <c r="AJ12" i="25"/>
  <c r="AA10" i="25"/>
  <c r="X12" i="25"/>
  <c r="X10" i="25"/>
  <c r="Z10" i="25"/>
  <c r="X11" i="25"/>
  <c r="X13" i="25"/>
  <c r="Y10" i="25"/>
  <c r="AB10" i="25"/>
  <c r="M10" i="25"/>
  <c r="P10" i="25"/>
  <c r="L10" i="25"/>
  <c r="O10" i="25"/>
  <c r="N10" i="25"/>
  <c r="S19" i="26"/>
  <c r="T19" i="26"/>
  <c r="T23" i="26"/>
  <c r="S23" i="26"/>
  <c r="U22" i="26"/>
  <c r="U23" i="26"/>
  <c r="T24" i="26"/>
  <c r="V23" i="26"/>
  <c r="T22" i="26"/>
  <c r="S24" i="26"/>
  <c r="S22" i="26"/>
  <c r="N24" i="26"/>
  <c r="N23" i="26"/>
  <c r="N22" i="26"/>
  <c r="N21" i="26"/>
  <c r="M24" i="26"/>
  <c r="M23" i="26"/>
  <c r="M22" i="26"/>
  <c r="K22" i="26" s="1"/>
  <c r="K25" i="26" s="1"/>
  <c r="M21" i="26"/>
  <c r="P24" i="26"/>
  <c r="P23" i="26"/>
  <c r="P22" i="26"/>
  <c r="P21" i="26"/>
  <c r="O24" i="26"/>
  <c r="O23" i="26"/>
  <c r="O22" i="26"/>
  <c r="O25" i="26" s="1"/>
  <c r="O21" i="26"/>
  <c r="H22" i="26"/>
  <c r="G21" i="26"/>
  <c r="I21" i="26"/>
  <c r="I24" i="26"/>
  <c r="V19" i="26"/>
  <c r="R19" i="26"/>
  <c r="P18" i="26"/>
  <c r="P17" i="26"/>
  <c r="O18" i="26"/>
  <c r="N18" i="26"/>
  <c r="N17" i="26"/>
  <c r="M18" i="26"/>
  <c r="M17" i="26"/>
  <c r="O17" i="26"/>
  <c r="O19" i="26" s="1"/>
  <c r="T14" i="26"/>
  <c r="S13" i="26"/>
  <c r="U12" i="26"/>
  <c r="V13" i="26"/>
  <c r="V14" i="26"/>
  <c r="U13" i="26"/>
  <c r="U14" i="26"/>
  <c r="T13" i="26"/>
  <c r="V12" i="26"/>
  <c r="N14" i="26"/>
  <c r="O13" i="26"/>
  <c r="H18" i="26"/>
  <c r="J17" i="26"/>
  <c r="H17" i="26"/>
  <c r="G18" i="26"/>
  <c r="I17" i="26"/>
  <c r="J18" i="26"/>
  <c r="I18" i="26"/>
  <c r="G17" i="26"/>
  <c r="J14" i="26"/>
  <c r="G13" i="26"/>
  <c r="F13" i="26"/>
  <c r="I14" i="26"/>
  <c r="J13" i="26"/>
  <c r="H14" i="26"/>
  <c r="I13" i="26"/>
  <c r="H13" i="26"/>
  <c r="AZ18" i="25"/>
  <c r="AE18" i="25"/>
  <c r="AG18" i="25"/>
  <c r="AH18" i="25"/>
  <c r="I18" i="25"/>
  <c r="AY18" i="25"/>
  <c r="V18" i="25"/>
  <c r="AW18" i="25"/>
  <c r="BC23" i="25"/>
  <c r="BF22" i="25"/>
  <c r="BD21" i="25"/>
  <c r="BF20" i="25"/>
  <c r="BE23" i="25"/>
  <c r="BD22" i="25"/>
  <c r="BF21" i="25"/>
  <c r="BD20" i="25"/>
  <c r="BD23" i="25"/>
  <c r="BC22" i="25"/>
  <c r="BE21" i="25"/>
  <c r="BC20" i="25"/>
  <c r="BF23" i="25"/>
  <c r="BE22" i="25"/>
  <c r="BC21" i="25"/>
  <c r="BE20" i="25"/>
  <c r="AZ23" i="25"/>
  <c r="AZ22" i="25"/>
  <c r="AZ21" i="25"/>
  <c r="AZ20" i="25"/>
  <c r="AY23" i="25"/>
  <c r="AY22" i="25"/>
  <c r="AY21" i="25"/>
  <c r="AY20" i="25"/>
  <c r="AW22" i="25"/>
  <c r="AW21" i="25"/>
  <c r="AX23" i="25"/>
  <c r="AX24" i="25" s="1"/>
  <c r="AX22" i="25"/>
  <c r="AX21" i="25"/>
  <c r="AX20" i="25"/>
  <c r="AW23" i="25"/>
  <c r="AW20" i="25"/>
  <c r="AR23" i="25"/>
  <c r="AT22" i="25"/>
  <c r="AR21" i="25"/>
  <c r="AO21" i="25" s="1"/>
  <c r="AR20" i="25"/>
  <c r="AQ20" i="25"/>
  <c r="AT23" i="25"/>
  <c r="AR22" i="25"/>
  <c r="AT21" i="25"/>
  <c r="AT20" i="25"/>
  <c r="AS23" i="25"/>
  <c r="AQ22" i="25"/>
  <c r="AS21" i="25"/>
  <c r="AS20" i="25"/>
  <c r="AQ23" i="25"/>
  <c r="AS22" i="25"/>
  <c r="AQ21" i="25"/>
  <c r="AN23" i="25"/>
  <c r="AN22" i="25"/>
  <c r="AL21" i="25"/>
  <c r="AL24" i="25" s="1"/>
  <c r="AM20" i="25"/>
  <c r="AN21" i="25"/>
  <c r="AK20" i="25"/>
  <c r="AK22" i="25"/>
  <c r="AN20" i="25"/>
  <c r="AM23" i="25"/>
  <c r="AM22" i="25"/>
  <c r="AK21" i="25"/>
  <c r="AI21" i="25" s="1"/>
  <c r="AL20" i="25"/>
  <c r="AL23" i="25"/>
  <c r="AL22" i="25"/>
  <c r="AK23" i="25"/>
  <c r="AM21" i="25"/>
  <c r="AG23" i="25"/>
  <c r="AG22" i="25"/>
  <c r="AF21" i="25"/>
  <c r="AE20" i="25"/>
  <c r="AF23" i="25"/>
  <c r="AF22" i="25"/>
  <c r="AE21" i="25"/>
  <c r="AE24" i="25" s="1"/>
  <c r="AH20" i="25"/>
  <c r="AH23" i="25"/>
  <c r="AH22" i="25"/>
  <c r="AG21" i="25"/>
  <c r="AE23" i="25"/>
  <c r="AE22" i="25"/>
  <c r="AH21" i="25"/>
  <c r="AG20" i="25"/>
  <c r="AC20" i="25" s="1"/>
  <c r="AF20" i="25"/>
  <c r="Z23" i="25"/>
  <c r="AA22" i="25"/>
  <c r="AB21" i="25"/>
  <c r="Y20" i="25"/>
  <c r="AA23" i="25"/>
  <c r="Y23" i="25"/>
  <c r="Z22" i="25"/>
  <c r="AA21" i="25"/>
  <c r="AB20" i="25"/>
  <c r="Y21" i="25"/>
  <c r="AB23" i="25"/>
  <c r="Y22" i="25"/>
  <c r="Z21" i="25"/>
  <c r="AA20" i="25"/>
  <c r="AB22" i="25"/>
  <c r="Z20" i="25"/>
  <c r="T20" i="25"/>
  <c r="U23" i="25"/>
  <c r="V20" i="25"/>
  <c r="V22" i="25"/>
  <c r="V21" i="25"/>
  <c r="S21" i="25"/>
  <c r="U22" i="25"/>
  <c r="Q22" i="25" s="1"/>
  <c r="S23" i="25"/>
  <c r="S22" i="25"/>
  <c r="T22" i="25"/>
  <c r="U20" i="25"/>
  <c r="Q20" i="25" s="1"/>
  <c r="U21" i="25"/>
  <c r="S20" i="25"/>
  <c r="T23" i="25"/>
  <c r="T21" i="25"/>
  <c r="N23" i="25"/>
  <c r="O22" i="25"/>
  <c r="N21" i="25"/>
  <c r="P20" i="25"/>
  <c r="O21" i="25"/>
  <c r="M20" i="25"/>
  <c r="M23" i="25"/>
  <c r="N22" i="25"/>
  <c r="M21" i="25"/>
  <c r="O20" i="25"/>
  <c r="P23" i="25"/>
  <c r="M22" i="25"/>
  <c r="P21" i="25"/>
  <c r="N20" i="25"/>
  <c r="O23" i="25"/>
  <c r="P22" i="25"/>
  <c r="BE17" i="25"/>
  <c r="BC16" i="25"/>
  <c r="BF16" i="25"/>
  <c r="BC17" i="25"/>
  <c r="BE16" i="25"/>
  <c r="BE18" i="25" s="1"/>
  <c r="BF17" i="25"/>
  <c r="BD16" i="25"/>
  <c r="BD17" i="25"/>
  <c r="BD18" i="25" s="1"/>
  <c r="AV19" i="9"/>
  <c r="AP18" i="25"/>
  <c r="AQ18" i="25"/>
  <c r="AL17" i="25"/>
  <c r="AM16" i="25"/>
  <c r="AL16" i="25"/>
  <c r="AN17" i="25"/>
  <c r="AK16" i="25"/>
  <c r="AM17" i="25"/>
  <c r="AN16" i="25"/>
  <c r="AK17" i="25"/>
  <c r="AO18" i="9"/>
  <c r="AD18" i="25"/>
  <c r="AC16" i="25"/>
  <c r="AB17" i="25"/>
  <c r="Z18" i="25"/>
  <c r="AB16" i="25"/>
  <c r="AA16" i="25"/>
  <c r="AA17" i="25"/>
  <c r="R18" i="25"/>
  <c r="K17" i="25"/>
  <c r="K16" i="25"/>
  <c r="P18" i="25"/>
  <c r="F18" i="25"/>
  <c r="BF13" i="25"/>
  <c r="BE12" i="25"/>
  <c r="BC11" i="25"/>
  <c r="BE13" i="25"/>
  <c r="BD12" i="25"/>
  <c r="BA12" i="25" s="1"/>
  <c r="BD13" i="25"/>
  <c r="BC12" i="25"/>
  <c r="BE11" i="25"/>
  <c r="BC13" i="25"/>
  <c r="BF12" i="25"/>
  <c r="BD11" i="25"/>
  <c r="BF11" i="25"/>
  <c r="BM14" i="9"/>
  <c r="BN13" i="9"/>
  <c r="BO12" i="9"/>
  <c r="BK12" i="9"/>
  <c r="BL11" i="9"/>
  <c r="BM10" i="9"/>
  <c r="BM11" i="9"/>
  <c r="BM12" i="9"/>
  <c r="BM13" i="9"/>
  <c r="BM15" i="9" s="1"/>
  <c r="BK13" i="9"/>
  <c r="BL14" i="9"/>
  <c r="BN12" i="9"/>
  <c r="BO11" i="9"/>
  <c r="BK11" i="9"/>
  <c r="BL10" i="9"/>
  <c r="BO14" i="9"/>
  <c r="BK14" i="9"/>
  <c r="BL13" i="9"/>
  <c r="BN11" i="9"/>
  <c r="BO10" i="9"/>
  <c r="BK10" i="9"/>
  <c r="BN14" i="9"/>
  <c r="BO13" i="9"/>
  <c r="BL12" i="9"/>
  <c r="BN10" i="9"/>
  <c r="AY13" i="25"/>
  <c r="AY12" i="25"/>
  <c r="AY11" i="25"/>
  <c r="AW11" i="25"/>
  <c r="AZ13" i="25"/>
  <c r="AZ12" i="25"/>
  <c r="AZ14" i="25" s="1"/>
  <c r="AZ11" i="25"/>
  <c r="AX13" i="25"/>
  <c r="AX12" i="25"/>
  <c r="AX11" i="25"/>
  <c r="AU11" i="25" s="1"/>
  <c r="AU14" i="25" s="1"/>
  <c r="AW13" i="25"/>
  <c r="AW12" i="25"/>
  <c r="AQ13" i="25"/>
  <c r="AS12" i="25"/>
  <c r="AO12" i="25" s="1"/>
  <c r="AQ11" i="25"/>
  <c r="AS13" i="25"/>
  <c r="AQ12" i="25"/>
  <c r="AR13" i="25"/>
  <c r="AR14" i="25" s="1"/>
  <c r="AT13" i="25"/>
  <c r="AR12" i="25"/>
  <c r="AT11" i="25"/>
  <c r="AS11" i="25"/>
  <c r="AS14" i="25" s="1"/>
  <c r="AT12" i="25"/>
  <c r="AR11" i="25"/>
  <c r="AK13" i="25"/>
  <c r="AK12" i="25"/>
  <c r="AM11" i="25"/>
  <c r="AL13" i="25"/>
  <c r="AL12" i="25"/>
  <c r="AI12" i="25" s="1"/>
  <c r="AN13" i="25"/>
  <c r="AN12" i="25"/>
  <c r="AL11" i="25"/>
  <c r="AM13" i="25"/>
  <c r="AM12" i="25"/>
  <c r="AK11" i="25"/>
  <c r="AN11" i="25"/>
  <c r="AG13" i="25"/>
  <c r="AG12" i="25"/>
  <c r="AF11" i="25"/>
  <c r="AH11" i="25"/>
  <c r="AH13" i="25"/>
  <c r="AF13" i="25"/>
  <c r="AF12" i="25"/>
  <c r="AE11" i="25"/>
  <c r="AE13" i="25"/>
  <c r="AE12" i="25"/>
  <c r="AH12" i="25"/>
  <c r="AG11" i="25"/>
  <c r="Z13" i="25"/>
  <c r="AA12" i="25"/>
  <c r="AB11" i="25"/>
  <c r="AA11" i="25"/>
  <c r="Y11" i="25"/>
  <c r="Y13" i="25"/>
  <c r="Z12" i="25"/>
  <c r="AA13" i="25"/>
  <c r="AB13" i="25"/>
  <c r="Y12" i="25"/>
  <c r="Z11" i="25"/>
  <c r="AB12" i="25"/>
  <c r="Q10" i="25"/>
  <c r="Q13" i="25"/>
  <c r="T14" i="25"/>
  <c r="N11" i="25"/>
  <c r="N13" i="25"/>
  <c r="P11" i="25"/>
  <c r="P13" i="25"/>
  <c r="M12" i="25"/>
  <c r="L11" i="25"/>
  <c r="O12" i="25"/>
  <c r="M13" i="25"/>
  <c r="O11" i="25"/>
  <c r="O13" i="25"/>
  <c r="M11" i="25"/>
  <c r="L13" i="25"/>
  <c r="N12" i="25"/>
  <c r="L12" i="25"/>
  <c r="P12" i="25"/>
  <c r="I14" i="25"/>
  <c r="E11" i="25"/>
  <c r="E13" i="25"/>
  <c r="K24" i="24"/>
  <c r="N19" i="24"/>
  <c r="M19" i="24"/>
  <c r="O19" i="24"/>
  <c r="AC21" i="24"/>
  <c r="AD25" i="24"/>
  <c r="AC22" i="24"/>
  <c r="AF25" i="24"/>
  <c r="K22" i="24"/>
  <c r="K23" i="24"/>
  <c r="L25" i="24"/>
  <c r="K18" i="24"/>
  <c r="K19" i="24" s="1"/>
  <c r="P19" i="24"/>
  <c r="K17" i="24"/>
  <c r="P15" i="24"/>
  <c r="F26" i="8"/>
  <c r="C12" i="13"/>
  <c r="C13" i="13"/>
  <c r="K28" i="13"/>
  <c r="K22" i="13"/>
  <c r="K17" i="13"/>
  <c r="J24" i="13"/>
  <c r="J28" i="13" s="1"/>
  <c r="J25" i="13"/>
  <c r="J26" i="13"/>
  <c r="J27" i="13"/>
  <c r="J20" i="13"/>
  <c r="J22" i="13" s="1"/>
  <c r="L105" i="13" s="1"/>
  <c r="L107" i="13" s="1"/>
  <c r="J21" i="13"/>
  <c r="J12" i="13"/>
  <c r="J13" i="13"/>
  <c r="J14" i="13"/>
  <c r="J15" i="13"/>
  <c r="J17" i="13"/>
  <c r="J16" i="13"/>
  <c r="C25" i="13"/>
  <c r="C26" i="13"/>
  <c r="C27" i="13"/>
  <c r="C24" i="13"/>
  <c r="C21" i="13"/>
  <c r="C20" i="13"/>
  <c r="C14" i="13"/>
  <c r="C15" i="13"/>
  <c r="C16" i="13"/>
  <c r="D28" i="13"/>
  <c r="D17" i="13"/>
  <c r="E17" i="13"/>
  <c r="D22" i="13"/>
  <c r="E22" i="13"/>
  <c r="U12" i="10"/>
  <c r="V12" i="10"/>
  <c r="W12" i="10"/>
  <c r="X12" i="10"/>
  <c r="Y12" i="10"/>
  <c r="X13" i="10"/>
  <c r="Y13" i="10"/>
  <c r="U14" i="10"/>
  <c r="V14" i="10"/>
  <c r="W14" i="10"/>
  <c r="X14" i="10"/>
  <c r="Y14" i="10"/>
  <c r="W15" i="10"/>
  <c r="X15" i="10"/>
  <c r="Y15" i="10"/>
  <c r="Y19" i="10"/>
  <c r="X19" i="10"/>
  <c r="W19" i="10"/>
  <c r="V19" i="10"/>
  <c r="U19" i="10"/>
  <c r="T19" i="10"/>
  <c r="Y18" i="10"/>
  <c r="Y20" i="10" s="1"/>
  <c r="X18" i="10"/>
  <c r="W18" i="10"/>
  <c r="W20" i="10"/>
  <c r="V18" i="10"/>
  <c r="U18" i="10"/>
  <c r="S18" i="10" s="1"/>
  <c r="W25" i="10"/>
  <c r="V25" i="10"/>
  <c r="T25" i="10"/>
  <c r="Y24" i="10"/>
  <c r="X24" i="10"/>
  <c r="W24" i="10"/>
  <c r="V24" i="10"/>
  <c r="U24" i="10"/>
  <c r="T24" i="10"/>
  <c r="X23" i="10"/>
  <c r="W23" i="10"/>
  <c r="V23" i="10"/>
  <c r="U23" i="10"/>
  <c r="T23" i="10"/>
  <c r="T20" i="10"/>
  <c r="T12" i="10"/>
  <c r="T14" i="10"/>
  <c r="P14" i="10"/>
  <c r="R25" i="10"/>
  <c r="Q25" i="10"/>
  <c r="P25" i="10"/>
  <c r="O25" i="10"/>
  <c r="N25" i="10"/>
  <c r="L25" i="10" s="1"/>
  <c r="M25" i="10"/>
  <c r="R24" i="10"/>
  <c r="Q24" i="10"/>
  <c r="P24" i="10"/>
  <c r="L24" i="10" s="1"/>
  <c r="O24" i="10"/>
  <c r="N24" i="10"/>
  <c r="M24" i="10"/>
  <c r="R23" i="10"/>
  <c r="R26" i="10" s="1"/>
  <c r="Q23" i="10"/>
  <c r="P23" i="10"/>
  <c r="O23" i="10"/>
  <c r="N23" i="10"/>
  <c r="N26" i="10" s="1"/>
  <c r="M23" i="10"/>
  <c r="R22" i="10"/>
  <c r="Q22" i="10"/>
  <c r="P22" i="10"/>
  <c r="L22" i="10" s="1"/>
  <c r="O22" i="10"/>
  <c r="N22" i="10"/>
  <c r="R19" i="10"/>
  <c r="Q19" i="10"/>
  <c r="Q20" i="10" s="1"/>
  <c r="P19" i="10"/>
  <c r="O19" i="10"/>
  <c r="N19" i="10"/>
  <c r="M19" i="10"/>
  <c r="L19" i="10" s="1"/>
  <c r="R18" i="10"/>
  <c r="R20" i="10" s="1"/>
  <c r="Q18" i="10"/>
  <c r="P18" i="10"/>
  <c r="O18" i="10"/>
  <c r="L18" i="10" s="1"/>
  <c r="L20" i="10" s="1"/>
  <c r="N18" i="10"/>
  <c r="N20" i="10"/>
  <c r="N11" i="10"/>
  <c r="N16" i="10" s="1"/>
  <c r="O11" i="10"/>
  <c r="P11" i="10"/>
  <c r="Q11" i="10"/>
  <c r="R11" i="10"/>
  <c r="R16" i="10" s="1"/>
  <c r="N12" i="10"/>
  <c r="O12" i="10"/>
  <c r="P12" i="10"/>
  <c r="Q12" i="10"/>
  <c r="Q16" i="10" s="1"/>
  <c r="R12" i="10"/>
  <c r="N13" i="10"/>
  <c r="O13" i="10"/>
  <c r="P13" i="10"/>
  <c r="P16" i="10" s="1"/>
  <c r="Q13" i="10"/>
  <c r="R13" i="10"/>
  <c r="N14" i="10"/>
  <c r="O14" i="10"/>
  <c r="L14" i="10" s="1"/>
  <c r="Q14" i="10"/>
  <c r="R14" i="10"/>
  <c r="N15" i="10"/>
  <c r="O15" i="10"/>
  <c r="P15" i="10"/>
  <c r="Q15" i="10"/>
  <c r="R15" i="10"/>
  <c r="M12" i="10"/>
  <c r="M16" i="10" s="1"/>
  <c r="M13" i="10"/>
  <c r="M14" i="10"/>
  <c r="M15" i="10"/>
  <c r="K25" i="10"/>
  <c r="J25" i="10"/>
  <c r="I25" i="10"/>
  <c r="F25" i="10"/>
  <c r="K24" i="10"/>
  <c r="I24" i="10"/>
  <c r="H24" i="10"/>
  <c r="G24" i="10"/>
  <c r="F24" i="10"/>
  <c r="J23" i="10"/>
  <c r="I23" i="10"/>
  <c r="H23" i="10"/>
  <c r="G23" i="10"/>
  <c r="F23" i="10"/>
  <c r="K22" i="10"/>
  <c r="J22" i="10"/>
  <c r="I22" i="10"/>
  <c r="H22" i="10"/>
  <c r="K19" i="10"/>
  <c r="J19" i="10"/>
  <c r="J20" i="10" s="1"/>
  <c r="I19" i="10"/>
  <c r="H19" i="10"/>
  <c r="G19" i="10"/>
  <c r="F19" i="10"/>
  <c r="F20" i="10" s="1"/>
  <c r="K18" i="10"/>
  <c r="J18" i="10"/>
  <c r="I18" i="10"/>
  <c r="I20" i="10" s="1"/>
  <c r="H18" i="10"/>
  <c r="H20" i="10" s="1"/>
  <c r="G18" i="10"/>
  <c r="G12" i="10"/>
  <c r="H12" i="10"/>
  <c r="I12" i="10"/>
  <c r="J12" i="10"/>
  <c r="K12" i="10"/>
  <c r="G14" i="10"/>
  <c r="H14" i="10"/>
  <c r="I14" i="10"/>
  <c r="J14" i="10"/>
  <c r="K14" i="10"/>
  <c r="I15" i="10"/>
  <c r="J15" i="10"/>
  <c r="K15" i="10"/>
  <c r="F12" i="10"/>
  <c r="F14" i="10"/>
  <c r="BO24" i="9"/>
  <c r="BN24" i="9"/>
  <c r="BM24" i="9"/>
  <c r="BL24" i="9"/>
  <c r="BI24" i="9" s="1"/>
  <c r="BK24" i="9"/>
  <c r="BJ24" i="9"/>
  <c r="BO23" i="9"/>
  <c r="BN23" i="9"/>
  <c r="BM23" i="9"/>
  <c r="BL23" i="9"/>
  <c r="BK23" i="9"/>
  <c r="BJ23" i="9"/>
  <c r="BI23" i="9" s="1"/>
  <c r="BO22" i="9"/>
  <c r="BN22" i="9"/>
  <c r="BM22" i="9"/>
  <c r="BL22" i="9"/>
  <c r="BI22" i="9" s="1"/>
  <c r="BK22" i="9"/>
  <c r="BJ22" i="9"/>
  <c r="BO21" i="9"/>
  <c r="BN21" i="9"/>
  <c r="BN25" i="9" s="1"/>
  <c r="BM21" i="9"/>
  <c r="BL21" i="9"/>
  <c r="BK21" i="9"/>
  <c r="BO19" i="9"/>
  <c r="BO18" i="9"/>
  <c r="BN18" i="9"/>
  <c r="BM18" i="9"/>
  <c r="BL18" i="9"/>
  <c r="BI18" i="9" s="1"/>
  <c r="BK18" i="9"/>
  <c r="BJ18" i="9"/>
  <c r="BO17" i="9"/>
  <c r="BN17" i="9"/>
  <c r="BI17" i="9" s="1"/>
  <c r="BI19" i="9" s="1"/>
  <c r="BM17" i="9"/>
  <c r="BL17" i="9"/>
  <c r="BK17" i="9"/>
  <c r="BJ11" i="9"/>
  <c r="BJ15" i="9" s="1"/>
  <c r="BJ12" i="9"/>
  <c r="BJ13" i="9"/>
  <c r="BJ14" i="9"/>
  <c r="BJ25" i="9"/>
  <c r="BD21" i="9"/>
  <c r="BE21" i="9"/>
  <c r="BF21" i="9"/>
  <c r="BG21" i="9"/>
  <c r="BG25" i="9" s="1"/>
  <c r="BH21" i="9"/>
  <c r="BD22" i="9"/>
  <c r="BE22" i="9"/>
  <c r="BF22" i="9"/>
  <c r="BB22" i="9" s="1"/>
  <c r="BG22" i="9"/>
  <c r="BH22" i="9"/>
  <c r="BD23" i="9"/>
  <c r="BE23" i="9"/>
  <c r="BB23" i="9" s="1"/>
  <c r="BF23" i="9"/>
  <c r="BG23" i="9"/>
  <c r="BH23" i="9"/>
  <c r="BD24" i="9"/>
  <c r="BD25" i="9" s="1"/>
  <c r="BE24" i="9"/>
  <c r="BF24" i="9"/>
  <c r="BG24" i="9"/>
  <c r="BH24" i="9"/>
  <c r="BH25" i="9" s="1"/>
  <c r="BC22" i="9"/>
  <c r="BC23" i="9"/>
  <c r="BC24" i="9"/>
  <c r="BD17" i="9"/>
  <c r="BD19" i="9" s="1"/>
  <c r="BE17" i="9"/>
  <c r="BE18" i="9"/>
  <c r="BE19" i="9"/>
  <c r="BF17" i="9"/>
  <c r="BG17" i="9"/>
  <c r="BH17" i="9"/>
  <c r="BD18" i="9"/>
  <c r="BF18" i="9"/>
  <c r="BG18" i="9"/>
  <c r="BH18" i="9"/>
  <c r="BC25" i="9"/>
  <c r="BD10" i="9"/>
  <c r="BE10" i="9"/>
  <c r="BF10" i="9"/>
  <c r="BG10" i="9"/>
  <c r="BH10" i="9"/>
  <c r="BD11" i="9"/>
  <c r="BE11" i="9"/>
  <c r="BF11" i="9"/>
  <c r="BG11" i="9"/>
  <c r="BH11" i="9"/>
  <c r="BD12" i="9"/>
  <c r="BE12" i="9"/>
  <c r="BF12" i="9"/>
  <c r="BG12" i="9"/>
  <c r="BH12" i="9"/>
  <c r="BD13" i="9"/>
  <c r="BE13" i="9"/>
  <c r="BF13" i="9"/>
  <c r="BG13" i="9"/>
  <c r="BH13" i="9"/>
  <c r="BD14" i="9"/>
  <c r="BE14" i="9"/>
  <c r="BF14" i="9"/>
  <c r="BG14" i="9"/>
  <c r="BH14" i="9"/>
  <c r="BC11" i="9"/>
  <c r="BC12" i="9"/>
  <c r="BC13" i="9"/>
  <c r="BC14" i="9"/>
  <c r="AW21" i="9"/>
  <c r="AX21" i="9"/>
  <c r="AY21" i="9"/>
  <c r="AZ21" i="9"/>
  <c r="BA21" i="9"/>
  <c r="AW22" i="9"/>
  <c r="AX22" i="9"/>
  <c r="AY22" i="9"/>
  <c r="AZ22" i="9"/>
  <c r="BA22" i="9"/>
  <c r="AW23" i="9"/>
  <c r="AX23" i="9"/>
  <c r="AY23" i="9"/>
  <c r="AZ23" i="9"/>
  <c r="BA23" i="9"/>
  <c r="AW24" i="9"/>
  <c r="AX24" i="9"/>
  <c r="AY24" i="9"/>
  <c r="AZ24" i="9"/>
  <c r="BA24" i="9"/>
  <c r="AV22" i="9"/>
  <c r="AV23" i="9"/>
  <c r="AV24" i="9"/>
  <c r="AW17" i="9"/>
  <c r="AX17" i="9"/>
  <c r="AY17" i="9"/>
  <c r="AZ17" i="9"/>
  <c r="BA17" i="9"/>
  <c r="AW18" i="9"/>
  <c r="AX18" i="9"/>
  <c r="AY18" i="9"/>
  <c r="AZ18" i="9"/>
  <c r="BA18" i="9"/>
  <c r="AV25" i="9"/>
  <c r="AW10" i="9"/>
  <c r="AX10" i="9"/>
  <c r="AY10" i="9"/>
  <c r="AZ10" i="9"/>
  <c r="BA10" i="9"/>
  <c r="AW11" i="9"/>
  <c r="AX11" i="9"/>
  <c r="AY11" i="9"/>
  <c r="AZ11" i="9"/>
  <c r="BA11" i="9"/>
  <c r="AW12" i="9"/>
  <c r="AX12" i="9"/>
  <c r="AY12" i="9"/>
  <c r="AZ12" i="9"/>
  <c r="BA12" i="9"/>
  <c r="AW13" i="9"/>
  <c r="AX13" i="9"/>
  <c r="AY13" i="9"/>
  <c r="AZ13" i="9"/>
  <c r="BA13" i="9"/>
  <c r="AW14" i="9"/>
  <c r="AX14" i="9"/>
  <c r="AY14" i="9"/>
  <c r="AZ14" i="9"/>
  <c r="BA14" i="9"/>
  <c r="AV11" i="9"/>
  <c r="AV12" i="9"/>
  <c r="AV13" i="9"/>
  <c r="AV14" i="9"/>
  <c r="AT10" i="9"/>
  <c r="AT18" i="9"/>
  <c r="AS18" i="9"/>
  <c r="AR18" i="9"/>
  <c r="AQ18" i="9"/>
  <c r="AP18" i="9"/>
  <c r="AT17" i="9"/>
  <c r="AS17" i="9"/>
  <c r="AR17" i="9"/>
  <c r="AQ17" i="9"/>
  <c r="AP17" i="9"/>
  <c r="AT24" i="9"/>
  <c r="AS24" i="9"/>
  <c r="AR24" i="9"/>
  <c r="AQ24" i="9"/>
  <c r="AP24" i="9"/>
  <c r="AO24" i="9"/>
  <c r="AT23" i="9"/>
  <c r="AS23" i="9"/>
  <c r="AR23" i="9"/>
  <c r="AQ23" i="9"/>
  <c r="AP23" i="9"/>
  <c r="AO23" i="9"/>
  <c r="AT22" i="9"/>
  <c r="AS22" i="9"/>
  <c r="AR22" i="9"/>
  <c r="AQ22" i="9"/>
  <c r="AP22" i="9"/>
  <c r="AO22" i="9"/>
  <c r="AT21" i="9"/>
  <c r="AS21" i="9"/>
  <c r="AR21" i="9"/>
  <c r="AR25" i="9" s="1"/>
  <c r="AQ21" i="9"/>
  <c r="AP21" i="9"/>
  <c r="AO25" i="9"/>
  <c r="AP10" i="9"/>
  <c r="AQ10" i="9"/>
  <c r="AR10" i="9"/>
  <c r="AS10" i="9"/>
  <c r="AP11" i="9"/>
  <c r="AQ11" i="9"/>
  <c r="AR11" i="9"/>
  <c r="AS11" i="9"/>
  <c r="AT11" i="9"/>
  <c r="AP12" i="9"/>
  <c r="AQ12" i="9"/>
  <c r="AR12" i="9"/>
  <c r="AS12" i="9"/>
  <c r="AT12" i="9"/>
  <c r="AP13" i="9"/>
  <c r="AQ13" i="9"/>
  <c r="AR13" i="9"/>
  <c r="AS13" i="9"/>
  <c r="AT13" i="9"/>
  <c r="AP14" i="9"/>
  <c r="AQ14" i="9"/>
  <c r="AR14" i="9"/>
  <c r="AS14" i="9"/>
  <c r="AT14" i="9"/>
  <c r="AO14" i="9"/>
  <c r="AO13" i="9"/>
  <c r="AO12" i="9"/>
  <c r="AO11" i="9"/>
  <c r="AH22" i="9"/>
  <c r="AI22" i="9"/>
  <c r="AJ22" i="9"/>
  <c r="AK22" i="9"/>
  <c r="AL22" i="9"/>
  <c r="AM22" i="9"/>
  <c r="AH23" i="9"/>
  <c r="AI23" i="9"/>
  <c r="AJ23" i="9"/>
  <c r="AK23" i="9"/>
  <c r="AL23" i="9"/>
  <c r="AM23" i="9"/>
  <c r="AH24" i="9"/>
  <c r="AI24" i="9"/>
  <c r="AJ24" i="9"/>
  <c r="AK24" i="9"/>
  <c r="AL24" i="9"/>
  <c r="AM24" i="9"/>
  <c r="AM21" i="9"/>
  <c r="AL21" i="9"/>
  <c r="AK21" i="9"/>
  <c r="AJ21" i="9"/>
  <c r="AI21" i="9"/>
  <c r="AM18" i="9"/>
  <c r="AL18" i="9"/>
  <c r="AK18" i="9"/>
  <c r="AJ18" i="9"/>
  <c r="AI18" i="9"/>
  <c r="AA18" i="9"/>
  <c r="AB18" i="9"/>
  <c r="AC18" i="9"/>
  <c r="AD18" i="9"/>
  <c r="AE18" i="9"/>
  <c r="AF18" i="9"/>
  <c r="AF17" i="9"/>
  <c r="AE17" i="9"/>
  <c r="AD17" i="9"/>
  <c r="AC17" i="9"/>
  <c r="AB17" i="9"/>
  <c r="AI10" i="9"/>
  <c r="AJ10" i="9"/>
  <c r="AK10" i="9"/>
  <c r="AL10" i="9"/>
  <c r="AM10" i="9"/>
  <c r="AI11" i="9"/>
  <c r="AJ11" i="9"/>
  <c r="AK11" i="9"/>
  <c r="AL11" i="9"/>
  <c r="AM11" i="9"/>
  <c r="AI12" i="9"/>
  <c r="AJ12" i="9"/>
  <c r="AK12" i="9"/>
  <c r="AL12" i="9"/>
  <c r="AM12" i="9"/>
  <c r="AI13" i="9"/>
  <c r="AJ13" i="9"/>
  <c r="AK13" i="9"/>
  <c r="AL13" i="9"/>
  <c r="AM13" i="9"/>
  <c r="AI14" i="9"/>
  <c r="AJ14" i="9"/>
  <c r="AK14" i="9"/>
  <c r="AL14" i="9"/>
  <c r="AM14" i="9"/>
  <c r="AH11" i="9"/>
  <c r="AH12" i="9"/>
  <c r="AH13" i="9"/>
  <c r="AH14" i="9"/>
  <c r="AB21" i="9"/>
  <c r="AC21" i="9"/>
  <c r="AD21" i="9"/>
  <c r="AE21" i="9"/>
  <c r="AF21" i="9"/>
  <c r="AB22" i="9"/>
  <c r="AC22" i="9"/>
  <c r="AD22" i="9"/>
  <c r="AE22" i="9"/>
  <c r="AF22" i="9"/>
  <c r="AB23" i="9"/>
  <c r="AC23" i="9"/>
  <c r="AD23" i="9"/>
  <c r="AE23" i="9"/>
  <c r="AF23" i="9"/>
  <c r="AB24" i="9"/>
  <c r="AC24" i="9"/>
  <c r="AD24" i="9"/>
  <c r="AE24" i="9"/>
  <c r="AF24" i="9"/>
  <c r="AA22" i="9"/>
  <c r="AA25" i="9" s="1"/>
  <c r="AA23" i="9"/>
  <c r="AA24" i="9"/>
  <c r="AB10" i="9"/>
  <c r="AC10" i="9"/>
  <c r="AD10" i="9"/>
  <c r="AE10" i="9"/>
  <c r="AF10" i="9"/>
  <c r="AB11" i="9"/>
  <c r="AC11" i="9"/>
  <c r="AD11" i="9"/>
  <c r="AE11" i="9"/>
  <c r="AF11" i="9"/>
  <c r="AB12" i="9"/>
  <c r="AC12" i="9"/>
  <c r="AD12" i="9"/>
  <c r="AE12" i="9"/>
  <c r="AF12" i="9"/>
  <c r="AB13" i="9"/>
  <c r="AC13" i="9"/>
  <c r="AD13" i="9"/>
  <c r="AE13" i="9"/>
  <c r="AF13" i="9"/>
  <c r="AB14" i="9"/>
  <c r="AC14" i="9"/>
  <c r="AD14" i="9"/>
  <c r="AE14" i="9"/>
  <c r="AF14" i="9"/>
  <c r="AA14" i="9"/>
  <c r="AA13" i="9"/>
  <c r="AA12" i="9"/>
  <c r="AA11" i="9"/>
  <c r="M11" i="9"/>
  <c r="M12" i="9"/>
  <c r="M13" i="9"/>
  <c r="M14" i="9"/>
  <c r="M18" i="9"/>
  <c r="M22" i="9"/>
  <c r="M23" i="9"/>
  <c r="M24" i="9"/>
  <c r="T22" i="9"/>
  <c r="T23" i="9"/>
  <c r="T24" i="9"/>
  <c r="T18" i="9"/>
  <c r="T14" i="9"/>
  <c r="U14" i="9"/>
  <c r="V14" i="9"/>
  <c r="W14" i="9"/>
  <c r="X14" i="9"/>
  <c r="Y14" i="9"/>
  <c r="T13" i="9"/>
  <c r="U13" i="9"/>
  <c r="V13" i="9"/>
  <c r="W13" i="9"/>
  <c r="X13" i="9"/>
  <c r="Y13" i="9"/>
  <c r="N12" i="9"/>
  <c r="O12" i="9"/>
  <c r="P12" i="9"/>
  <c r="Q12" i="9"/>
  <c r="R12" i="9"/>
  <c r="T12" i="9"/>
  <c r="U12" i="9"/>
  <c r="V12" i="9"/>
  <c r="W12" i="9"/>
  <c r="X12" i="9"/>
  <c r="Y12" i="9"/>
  <c r="AI17" i="9"/>
  <c r="AJ17" i="9"/>
  <c r="AK17" i="9"/>
  <c r="AL17" i="9"/>
  <c r="AL19" i="9"/>
  <c r="AM17" i="9"/>
  <c r="U21" i="9"/>
  <c r="V21" i="9"/>
  <c r="W21" i="9"/>
  <c r="X21" i="9"/>
  <c r="Y21" i="9"/>
  <c r="U22" i="9"/>
  <c r="V22" i="9"/>
  <c r="W22" i="9"/>
  <c r="X22" i="9"/>
  <c r="Y22" i="9"/>
  <c r="U23" i="9"/>
  <c r="V23" i="9"/>
  <c r="W23" i="9"/>
  <c r="X23" i="9"/>
  <c r="Y23" i="9"/>
  <c r="U24" i="9"/>
  <c r="V24" i="9"/>
  <c r="W24" i="9"/>
  <c r="X24" i="9"/>
  <c r="Y24" i="9"/>
  <c r="U17" i="9"/>
  <c r="V17" i="9"/>
  <c r="W17" i="9"/>
  <c r="X17" i="9"/>
  <c r="Y17" i="9"/>
  <c r="U18" i="9"/>
  <c r="V18" i="9"/>
  <c r="W18" i="9"/>
  <c r="X18" i="9"/>
  <c r="Y18" i="9"/>
  <c r="U10" i="9"/>
  <c r="V10" i="9"/>
  <c r="W10" i="9"/>
  <c r="X10" i="9"/>
  <c r="Y10" i="9"/>
  <c r="T11" i="9"/>
  <c r="U11" i="9"/>
  <c r="V11" i="9"/>
  <c r="W11" i="9"/>
  <c r="X11" i="9"/>
  <c r="Y11" i="9"/>
  <c r="N21" i="9"/>
  <c r="O21" i="9"/>
  <c r="P21" i="9"/>
  <c r="Q21" i="9"/>
  <c r="R21" i="9"/>
  <c r="N22" i="9"/>
  <c r="O22" i="9"/>
  <c r="P22" i="9"/>
  <c r="Q22" i="9"/>
  <c r="R22" i="9"/>
  <c r="N23" i="9"/>
  <c r="O23" i="9"/>
  <c r="P23" i="9"/>
  <c r="Q23" i="9"/>
  <c r="R23" i="9"/>
  <c r="N24" i="9"/>
  <c r="O24" i="9"/>
  <c r="P24" i="9"/>
  <c r="Q24" i="9"/>
  <c r="R24" i="9"/>
  <c r="N17" i="9"/>
  <c r="O17" i="9"/>
  <c r="P17" i="9"/>
  <c r="Q17" i="9"/>
  <c r="R17" i="9"/>
  <c r="R18" i="9"/>
  <c r="R19" i="9" s="1"/>
  <c r="N18" i="9"/>
  <c r="O18" i="9"/>
  <c r="P18" i="9"/>
  <c r="Q18" i="9"/>
  <c r="Q19" i="9" s="1"/>
  <c r="N10" i="9"/>
  <c r="O10" i="9"/>
  <c r="P10" i="9"/>
  <c r="Q10" i="9"/>
  <c r="R10" i="9"/>
  <c r="N11" i="9"/>
  <c r="O11" i="9"/>
  <c r="P11" i="9"/>
  <c r="Q11" i="9"/>
  <c r="R11" i="9"/>
  <c r="N13" i="9"/>
  <c r="O13" i="9"/>
  <c r="P13" i="9"/>
  <c r="Q13" i="9"/>
  <c r="R13" i="9"/>
  <c r="N14" i="9"/>
  <c r="O14" i="9"/>
  <c r="P14" i="9"/>
  <c r="Q14" i="9"/>
  <c r="R14" i="9"/>
  <c r="F3" i="9"/>
  <c r="AH11" i="8"/>
  <c r="AH13" i="8"/>
  <c r="AH14" i="8"/>
  <c r="AH15" i="8"/>
  <c r="AH18" i="8"/>
  <c r="AH19" i="8"/>
  <c r="AH22" i="8"/>
  <c r="AH23" i="8"/>
  <c r="AH24" i="8"/>
  <c r="AH25" i="8"/>
  <c r="AA13" i="8"/>
  <c r="AA14" i="8"/>
  <c r="AA15" i="8"/>
  <c r="T13" i="8"/>
  <c r="T14" i="8"/>
  <c r="T15" i="8"/>
  <c r="M11" i="8"/>
  <c r="M13" i="8"/>
  <c r="M14" i="8"/>
  <c r="M15" i="8"/>
  <c r="M18" i="8"/>
  <c r="M19" i="8"/>
  <c r="M22" i="8"/>
  <c r="M23" i="8"/>
  <c r="M24" i="8"/>
  <c r="M25" i="8"/>
  <c r="R15" i="8"/>
  <c r="Q15" i="8"/>
  <c r="P15" i="8"/>
  <c r="O15" i="8"/>
  <c r="N15" i="8"/>
  <c r="R14" i="8"/>
  <c r="Q14" i="8"/>
  <c r="P14" i="8"/>
  <c r="O14" i="8"/>
  <c r="R13" i="8"/>
  <c r="Q13" i="8"/>
  <c r="P13" i="8"/>
  <c r="O13" i="8"/>
  <c r="N13" i="8"/>
  <c r="AM11" i="8"/>
  <c r="AL11" i="8"/>
  <c r="AK11" i="8"/>
  <c r="AJ11" i="8"/>
  <c r="R11" i="8"/>
  <c r="Q11" i="8"/>
  <c r="P11" i="8"/>
  <c r="O11" i="8"/>
  <c r="O16" i="8" s="1"/>
  <c r="N11" i="8"/>
  <c r="J11" i="8"/>
  <c r="I11" i="8"/>
  <c r="H11" i="8"/>
  <c r="E11" i="8" s="1"/>
  <c r="K11" i="8"/>
  <c r="AG28" i="5"/>
  <c r="AH17" i="5"/>
  <c r="X18" i="5"/>
  <c r="P22" i="5"/>
  <c r="BL19" i="9"/>
  <c r="BN19" i="9"/>
  <c r="BK19" i="9"/>
  <c r="BJ19" i="9"/>
  <c r="S28" i="3"/>
  <c r="AK22" i="3"/>
  <c r="AG22" i="3"/>
  <c r="G10" i="9"/>
  <c r="G14" i="9"/>
  <c r="G12" i="9"/>
  <c r="J11" i="9"/>
  <c r="K13" i="9"/>
  <c r="K12" i="9"/>
  <c r="K10" i="9"/>
  <c r="K14" i="9"/>
  <c r="K11" i="9"/>
  <c r="J14" i="9"/>
  <c r="J10" i="9"/>
  <c r="J12" i="9"/>
  <c r="G13" i="9"/>
  <c r="F12" i="9"/>
  <c r="H11" i="9"/>
  <c r="F11" i="9"/>
  <c r="G11" i="9"/>
  <c r="H13" i="9"/>
  <c r="H12" i="9"/>
  <c r="I14" i="9"/>
  <c r="I10" i="9"/>
  <c r="H14" i="9"/>
  <c r="H10" i="9"/>
  <c r="I12" i="9"/>
  <c r="F13" i="9"/>
  <c r="I11" i="9"/>
  <c r="J13" i="9"/>
  <c r="I13" i="9"/>
  <c r="F14" i="9"/>
  <c r="A11" i="13"/>
  <c r="A12" i="13"/>
  <c r="AM15" i="8"/>
  <c r="AL15" i="8"/>
  <c r="AK15" i="8"/>
  <c r="AJ15" i="8"/>
  <c r="AI15" i="8"/>
  <c r="AG15" i="8" s="1"/>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S13" i="8" s="1"/>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I10" i="22"/>
  <c r="J8" i="20"/>
  <c r="J8" i="19"/>
  <c r="K14" i="18"/>
  <c r="L10" i="19" s="1"/>
  <c r="K15" i="18"/>
  <c r="D14" i="18"/>
  <c r="K9" i="18"/>
  <c r="K14" i="17"/>
  <c r="L10" i="11" s="1"/>
  <c r="D14" i="17"/>
  <c r="E10" i="11" s="1"/>
  <c r="K9" i="17"/>
  <c r="R14" i="16"/>
  <c r="V10" i="22" s="1"/>
  <c r="K14" i="16"/>
  <c r="P10" i="22"/>
  <c r="D14" i="16"/>
  <c r="G10" i="22" s="1"/>
  <c r="E10" i="22"/>
  <c r="D10" i="22"/>
  <c r="D15" i="16"/>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X20" i="10"/>
  <c r="V20" i="10"/>
  <c r="K24" i="9"/>
  <c r="J24" i="9"/>
  <c r="I24" i="9"/>
  <c r="E24" i="9" s="1"/>
  <c r="H24" i="9"/>
  <c r="G24" i="9"/>
  <c r="K23" i="9"/>
  <c r="J23" i="9"/>
  <c r="E23" i="9" s="1"/>
  <c r="I23" i="9"/>
  <c r="H23" i="9"/>
  <c r="G23" i="9"/>
  <c r="K22" i="9"/>
  <c r="K25" i="9" s="1"/>
  <c r="J22" i="9"/>
  <c r="I22" i="9"/>
  <c r="H22" i="9"/>
  <c r="G22" i="9"/>
  <c r="E22" i="9" s="1"/>
  <c r="E25" i="9" s="1"/>
  <c r="K21" i="9"/>
  <c r="J21" i="9"/>
  <c r="I21" i="9"/>
  <c r="H21" i="9"/>
  <c r="G21" i="9"/>
  <c r="K18" i="9"/>
  <c r="J18" i="9"/>
  <c r="I18" i="9"/>
  <c r="E18" i="9" s="1"/>
  <c r="H18" i="9"/>
  <c r="G18" i="9"/>
  <c r="K17" i="9"/>
  <c r="J17" i="9"/>
  <c r="I17" i="9"/>
  <c r="H17" i="9"/>
  <c r="AM25" i="8"/>
  <c r="AL25" i="8"/>
  <c r="AG25" i="8" s="1"/>
  <c r="AK25" i="8"/>
  <c r="AJ25" i="8"/>
  <c r="R25" i="8"/>
  <c r="Q25" i="8"/>
  <c r="P25" i="8"/>
  <c r="O25" i="8"/>
  <c r="N25" i="8"/>
  <c r="K25" i="8"/>
  <c r="J25" i="8"/>
  <c r="I25" i="8"/>
  <c r="AM24" i="8"/>
  <c r="AL24" i="8"/>
  <c r="AK24" i="8"/>
  <c r="AJ24" i="8"/>
  <c r="AJ26" i="8" s="1"/>
  <c r="R24" i="8"/>
  <c r="Q24" i="8"/>
  <c r="L24" i="8" s="1"/>
  <c r="P24" i="8"/>
  <c r="O24" i="8"/>
  <c r="N24" i="8"/>
  <c r="K24" i="8"/>
  <c r="J24" i="8"/>
  <c r="I24" i="8"/>
  <c r="H24" i="8"/>
  <c r="AM23" i="8"/>
  <c r="AM26" i="8" s="1"/>
  <c r="AL23" i="8"/>
  <c r="AK23" i="8"/>
  <c r="AJ23" i="8"/>
  <c r="R23" i="8"/>
  <c r="Q23" i="8"/>
  <c r="P23" i="8"/>
  <c r="P26" i="8" s="1"/>
  <c r="O23" i="8"/>
  <c r="N23" i="8"/>
  <c r="K23" i="8"/>
  <c r="J23" i="8"/>
  <c r="J26" i="8" s="1"/>
  <c r="I23" i="8"/>
  <c r="H23" i="8"/>
  <c r="AM22" i="8"/>
  <c r="AL22" i="8"/>
  <c r="AG22" i="8" s="1"/>
  <c r="AG26" i="8" s="1"/>
  <c r="AK22" i="8"/>
  <c r="AJ22" i="8"/>
  <c r="R22" i="8"/>
  <c r="Q22" i="8"/>
  <c r="P22" i="8"/>
  <c r="O22" i="8"/>
  <c r="O26" i="8" s="1"/>
  <c r="N22" i="8"/>
  <c r="K22" i="8"/>
  <c r="J22" i="8"/>
  <c r="I22" i="8"/>
  <c r="AM19" i="8"/>
  <c r="AL19" i="8"/>
  <c r="AK19" i="8"/>
  <c r="AJ19" i="8"/>
  <c r="AJ20" i="8" s="1"/>
  <c r="AI19" i="8"/>
  <c r="R19" i="8"/>
  <c r="Q19" i="8"/>
  <c r="P19" i="8"/>
  <c r="O19" i="8"/>
  <c r="N19" i="8"/>
  <c r="N20" i="8" s="1"/>
  <c r="K19" i="8"/>
  <c r="J19" i="8"/>
  <c r="I19" i="8"/>
  <c r="H19" i="8"/>
  <c r="AM18" i="8"/>
  <c r="AL18" i="8"/>
  <c r="AL20" i="8"/>
  <c r="AK18" i="8"/>
  <c r="AG18" i="8" s="1"/>
  <c r="AG20" i="8" s="1"/>
  <c r="AJ18" i="8"/>
  <c r="AI18" i="8"/>
  <c r="R18" i="8"/>
  <c r="Q18" i="8"/>
  <c r="P18" i="8"/>
  <c r="P20" i="8"/>
  <c r="O18" i="8"/>
  <c r="O20" i="8" s="1"/>
  <c r="N18" i="8"/>
  <c r="K18" i="8"/>
  <c r="J18" i="8"/>
  <c r="J20" i="8" s="1"/>
  <c r="I18" i="8"/>
  <c r="H18" i="8"/>
  <c r="H20" i="8"/>
  <c r="G18" i="8"/>
  <c r="R14" i="7"/>
  <c r="R15" i="7" s="1"/>
  <c r="K14" i="7"/>
  <c r="O10" i="21" s="1"/>
  <c r="D14" i="7"/>
  <c r="G10" i="21" s="1"/>
  <c r="K14" i="6"/>
  <c r="K15" i="6" s="1"/>
  <c r="D14" i="6"/>
  <c r="G10" i="20" s="1"/>
  <c r="K9" i="6"/>
  <c r="A28" i="5"/>
  <c r="Q6" i="5"/>
  <c r="X6" i="5" s="1"/>
  <c r="AE6" i="5" s="1"/>
  <c r="J6" i="5"/>
  <c r="J6" i="4"/>
  <c r="Q6" i="4" s="1"/>
  <c r="X6" i="4" s="1"/>
  <c r="AE6" i="4"/>
  <c r="AL6" i="4" s="1"/>
  <c r="AS6" i="4" s="1"/>
  <c r="AZ6" i="4" s="1"/>
  <c r="A28" i="3"/>
  <c r="H22" i="8"/>
  <c r="A11" i="3"/>
  <c r="X6" i="3"/>
  <c r="Q6" i="3"/>
  <c r="J6" i="3"/>
  <c r="AE6" i="3" s="1"/>
  <c r="G17" i="9"/>
  <c r="H25" i="8"/>
  <c r="AI24" i="8"/>
  <c r="AI22" i="8"/>
  <c r="AI25" i="8"/>
  <c r="AI23" i="8"/>
  <c r="F10" i="20"/>
  <c r="V10" i="12"/>
  <c r="R10" i="12"/>
  <c r="M10" i="22"/>
  <c r="H10" i="22"/>
  <c r="F10" i="11"/>
  <c r="I10" i="11"/>
  <c r="O10" i="19"/>
  <c r="J10" i="19"/>
  <c r="M10" i="19"/>
  <c r="K10" i="19"/>
  <c r="N10" i="19"/>
  <c r="P10" i="19"/>
  <c r="G10" i="19"/>
  <c r="F10" i="19"/>
  <c r="I10" i="19"/>
  <c r="K15" i="8"/>
  <c r="I15" i="8"/>
  <c r="H15" i="8"/>
  <c r="K14" i="8"/>
  <c r="J15" i="8"/>
  <c r="I14" i="8"/>
  <c r="J14" i="8"/>
  <c r="H13" i="8"/>
  <c r="J13" i="8"/>
  <c r="I13" i="8"/>
  <c r="K13" i="8"/>
  <c r="T10" i="21"/>
  <c r="Q10" i="12"/>
  <c r="S10" i="12"/>
  <c r="U10" i="12"/>
  <c r="T10" i="12"/>
  <c r="P20" i="10"/>
  <c r="J10" i="22"/>
  <c r="F10" i="22"/>
  <c r="C10" i="22"/>
  <c r="C22" i="13"/>
  <c r="K106" i="13"/>
  <c r="K11" i="26"/>
  <c r="H19" i="26"/>
  <c r="K21" i="26"/>
  <c r="M25" i="26"/>
  <c r="P25" i="26"/>
  <c r="K24" i="26"/>
  <c r="K23" i="26"/>
  <c r="K18" i="26"/>
  <c r="O20" i="10"/>
  <c r="M19" i="26"/>
  <c r="K17" i="26"/>
  <c r="L19" i="26"/>
  <c r="P19" i="26"/>
  <c r="N19" i="26"/>
  <c r="G19" i="26"/>
  <c r="I19" i="26"/>
  <c r="E18" i="10"/>
  <c r="J19" i="26"/>
  <c r="E18" i="26"/>
  <c r="E19" i="26" s="1"/>
  <c r="F19" i="26"/>
  <c r="E17" i="26"/>
  <c r="K11" i="25"/>
  <c r="K14" i="25" s="1"/>
  <c r="S24" i="25"/>
  <c r="BC18" i="25"/>
  <c r="K13" i="25"/>
  <c r="O14" i="25"/>
  <c r="AO13" i="25"/>
  <c r="W16" i="25"/>
  <c r="Z24" i="25"/>
  <c r="AF24" i="25"/>
  <c r="W12" i="25"/>
  <c r="Q21" i="25"/>
  <c r="U24" i="25"/>
  <c r="AM14" i="25"/>
  <c r="AW24" i="25"/>
  <c r="K12" i="25"/>
  <c r="L14" i="25"/>
  <c r="W23" i="25"/>
  <c r="AN18" i="25"/>
  <c r="AL18" i="25"/>
  <c r="AG24" i="25"/>
  <c r="BE24" i="25"/>
  <c r="AK14" i="25"/>
  <c r="AB18" i="25"/>
  <c r="M14" i="25"/>
  <c r="K10" i="25"/>
  <c r="AY14" i="25"/>
  <c r="BF18" i="25"/>
  <c r="AC22" i="25"/>
  <c r="AS24" i="25"/>
  <c r="BA22" i="25"/>
  <c r="BD24" i="25"/>
  <c r="BA23" i="25"/>
  <c r="BB24" i="25"/>
  <c r="BA20" i="25"/>
  <c r="BC24" i="25"/>
  <c r="BA21" i="25"/>
  <c r="BF24" i="25"/>
  <c r="AU22" i="25"/>
  <c r="AU23" i="25"/>
  <c r="AY24" i="25"/>
  <c r="AZ24" i="25"/>
  <c r="AU21" i="25"/>
  <c r="AU20" i="25"/>
  <c r="AV24" i="25"/>
  <c r="AQ24" i="25"/>
  <c r="AO22" i="25"/>
  <c r="AP24" i="25"/>
  <c r="AO20" i="25"/>
  <c r="AT24" i="25"/>
  <c r="AO23" i="25"/>
  <c r="AR24" i="25"/>
  <c r="AI20" i="25"/>
  <c r="AI22" i="25"/>
  <c r="AI24" i="25" s="1"/>
  <c r="AN24" i="25"/>
  <c r="AJ24" i="25"/>
  <c r="AP25" i="9"/>
  <c r="AT25" i="9"/>
  <c r="AM24" i="25"/>
  <c r="AI23" i="25"/>
  <c r="AK24" i="25"/>
  <c r="AD24" i="25"/>
  <c r="AH25" i="9"/>
  <c r="AC21" i="25"/>
  <c r="AH24" i="25"/>
  <c r="AC23" i="25"/>
  <c r="AB24" i="25"/>
  <c r="W22" i="25"/>
  <c r="X24" i="25"/>
  <c r="W20" i="25"/>
  <c r="W24" i="25" s="1"/>
  <c r="Y24" i="25"/>
  <c r="W21" i="25"/>
  <c r="AA24" i="25"/>
  <c r="T24" i="25"/>
  <c r="N24" i="25"/>
  <c r="K21" i="25"/>
  <c r="P24" i="25"/>
  <c r="O24" i="25"/>
  <c r="M24" i="25"/>
  <c r="K20" i="25"/>
  <c r="Q25" i="9"/>
  <c r="L24" i="25"/>
  <c r="K23" i="25"/>
  <c r="K24" i="25" s="1"/>
  <c r="K22" i="25"/>
  <c r="E21" i="9"/>
  <c r="BA17" i="25"/>
  <c r="BA16" i="25"/>
  <c r="AW19" i="9"/>
  <c r="AZ19" i="9"/>
  <c r="AM18" i="25"/>
  <c r="AI17" i="25"/>
  <c r="AI18" i="25" s="1"/>
  <c r="AK18" i="25"/>
  <c r="AJ18" i="25"/>
  <c r="AI16" i="25"/>
  <c r="AO19" i="9"/>
  <c r="AM19" i="9"/>
  <c r="AA18" i="25"/>
  <c r="W17" i="25"/>
  <c r="AA19" i="9"/>
  <c r="AD19" i="9"/>
  <c r="AC19" i="9"/>
  <c r="X19" i="9"/>
  <c r="K18" i="25"/>
  <c r="P19" i="9"/>
  <c r="BF14" i="25"/>
  <c r="BN15" i="9"/>
  <c r="BA13" i="25"/>
  <c r="BK15" i="9"/>
  <c r="BD14" i="25"/>
  <c r="BE14" i="25"/>
  <c r="BA11" i="25"/>
  <c r="BC14" i="25"/>
  <c r="BL15" i="9"/>
  <c r="BA10" i="25"/>
  <c r="BA14" i="25" s="1"/>
  <c r="BB14" i="25"/>
  <c r="BO15" i="9"/>
  <c r="AV14" i="25"/>
  <c r="AU10" i="25"/>
  <c r="AU13" i="25"/>
  <c r="AW14" i="25"/>
  <c r="AU12" i="25"/>
  <c r="AP14" i="25"/>
  <c r="AO10" i="25"/>
  <c r="AO11" i="25"/>
  <c r="AO14" i="25" s="1"/>
  <c r="AQ14" i="25"/>
  <c r="AT14" i="25"/>
  <c r="AL14" i="25"/>
  <c r="AI10" i="25"/>
  <c r="AJ14" i="25"/>
  <c r="AN14" i="25"/>
  <c r="AI11" i="25"/>
  <c r="AH14" i="25"/>
  <c r="AE14" i="25"/>
  <c r="AF14" i="25"/>
  <c r="AC13" i="25"/>
  <c r="AG14" i="25"/>
  <c r="AC10" i="25"/>
  <c r="AC14" i="25" s="1"/>
  <c r="AD14" i="25"/>
  <c r="AC11" i="25"/>
  <c r="AC12" i="25"/>
  <c r="Z14" i="25"/>
  <c r="W11" i="25"/>
  <c r="W13" i="25"/>
  <c r="AB14" i="25"/>
  <c r="X14" i="25"/>
  <c r="W10" i="25"/>
  <c r="Y14" i="25"/>
  <c r="AA14" i="25"/>
  <c r="N14" i="25"/>
  <c r="P14" i="25"/>
  <c r="I20" i="8"/>
  <c r="K20" i="8"/>
  <c r="O26" i="10"/>
  <c r="G20" i="10"/>
  <c r="K20" i="10"/>
  <c r="U20" i="10"/>
  <c r="X25" i="9"/>
  <c r="S23" i="9"/>
  <c r="AN22" i="9"/>
  <c r="AQ19" i="9"/>
  <c r="H19" i="9"/>
  <c r="AF25" i="9"/>
  <c r="Z23" i="9"/>
  <c r="AD25" i="9"/>
  <c r="AL25" i="9"/>
  <c r="AG24" i="9"/>
  <c r="AK25" i="9"/>
  <c r="AQ25" i="9"/>
  <c r="AJ25" i="9"/>
  <c r="BA25" i="9"/>
  <c r="AW25" i="9"/>
  <c r="BB24" i="9"/>
  <c r="V25" i="9"/>
  <c r="W25" i="9"/>
  <c r="G25" i="9"/>
  <c r="AG23" i="8"/>
  <c r="AH26" i="8"/>
  <c r="AK26" i="8"/>
  <c r="AI26" i="8"/>
  <c r="AG24" i="8"/>
  <c r="Q26" i="8"/>
  <c r="N26" i="8"/>
  <c r="R26" i="8"/>
  <c r="AG19" i="8"/>
  <c r="L19" i="8"/>
  <c r="M20" i="8"/>
  <c r="L18" i="8"/>
  <c r="L20" i="8" s="1"/>
  <c r="AG12" i="8"/>
  <c r="AH15" i="9"/>
  <c r="K19" i="9"/>
  <c r="G19" i="9"/>
  <c r="O19" i="9"/>
  <c r="L18" i="9"/>
  <c r="L17" i="9"/>
  <c r="M19" i="9"/>
  <c r="L10" i="9"/>
  <c r="L13" i="9"/>
  <c r="L15" i="9" s="1"/>
  <c r="Q15" i="9"/>
  <c r="M15" i="9"/>
  <c r="V19" i="9"/>
  <c r="W19" i="9"/>
  <c r="Y19" i="9"/>
  <c r="T19" i="9"/>
  <c r="W15" i="9"/>
  <c r="Y15" i="9"/>
  <c r="S14" i="9"/>
  <c r="S12" i="9"/>
  <c r="AE19" i="9"/>
  <c r="Z17" i="9"/>
  <c r="Z19" i="9" s="1"/>
  <c r="AB19" i="9"/>
  <c r="Z12" i="9"/>
  <c r="AF15" i="9"/>
  <c r="AE15" i="9"/>
  <c r="AK19" i="9"/>
  <c r="AJ19" i="9"/>
  <c r="AG12" i="9"/>
  <c r="AI15" i="9"/>
  <c r="AS19" i="9"/>
  <c r="AR19" i="9"/>
  <c r="AN10" i="9"/>
  <c r="AN14" i="9"/>
  <c r="AR15" i="9"/>
  <c r="AN11" i="9"/>
  <c r="AN15" i="9" s="1"/>
  <c r="AU18" i="9"/>
  <c r="AX19" i="9"/>
  <c r="AU17" i="9"/>
  <c r="BA19" i="9"/>
  <c r="AU10" i="9"/>
  <c r="BG19" i="9"/>
  <c r="BB13" i="9"/>
  <c r="BB12" i="9"/>
  <c r="F15" i="9"/>
  <c r="Q26" i="10"/>
  <c r="M26" i="10"/>
  <c r="P26" i="10"/>
  <c r="L15" i="10"/>
  <c r="L13" i="10"/>
  <c r="O16" i="10"/>
  <c r="L10" i="22"/>
  <c r="O10" i="22"/>
  <c r="BE15" i="9"/>
  <c r="R15" i="9"/>
  <c r="P25" i="9"/>
  <c r="S10" i="9"/>
  <c r="AN21" i="9"/>
  <c r="AU22" i="9"/>
  <c r="S13" i="9"/>
  <c r="BI13" i="9"/>
  <c r="BK25" i="9"/>
  <c r="BO25" i="9"/>
  <c r="BM25" i="9"/>
  <c r="AY19" i="9"/>
  <c r="AB25" i="9"/>
  <c r="O25" i="9"/>
  <c r="X15" i="9"/>
  <c r="S17" i="9"/>
  <c r="S19" i="9" s="1"/>
  <c r="M25" i="9"/>
  <c r="AA15" i="9"/>
  <c r="Z14" i="9"/>
  <c r="Z22" i="9"/>
  <c r="AC25" i="9"/>
  <c r="AE25" i="9"/>
  <c r="AJ15" i="9"/>
  <c r="AG18" i="9"/>
  <c r="AM25" i="9"/>
  <c r="AI25" i="9"/>
  <c r="AT15" i="9"/>
  <c r="AS25" i="9"/>
  <c r="AN23" i="9"/>
  <c r="AN24" i="9"/>
  <c r="AN25" i="9" s="1"/>
  <c r="AP19" i="9"/>
  <c r="AT19" i="9"/>
  <c r="AU12" i="9"/>
  <c r="AU13" i="9"/>
  <c r="BA15" i="9"/>
  <c r="AU21" i="9"/>
  <c r="AU25" i="9" s="1"/>
  <c r="AU23" i="9"/>
  <c r="AZ25" i="9"/>
  <c r="BB10" i="9"/>
  <c r="BB11" i="9"/>
  <c r="BB15" i="9" s="1"/>
  <c r="BF15" i="9"/>
  <c r="BH15" i="9"/>
  <c r="BD15" i="9"/>
  <c r="BB18" i="9"/>
  <c r="O15" i="9"/>
  <c r="N19" i="9"/>
  <c r="H25" i="9"/>
  <c r="I25" i="9"/>
  <c r="E14" i="9"/>
  <c r="E13" i="9"/>
  <c r="I15" i="9"/>
  <c r="L24" i="9"/>
  <c r="S18" i="9"/>
  <c r="Y25" i="9"/>
  <c r="AG14" i="9"/>
  <c r="AF19" i="9"/>
  <c r="Z18" i="9"/>
  <c r="AI19" i="9"/>
  <c r="BH19" i="9"/>
  <c r="E17" i="9"/>
  <c r="E19" i="9" s="1"/>
  <c r="L23" i="9"/>
  <c r="N25" i="9"/>
  <c r="J19" i="9"/>
  <c r="I19" i="9"/>
  <c r="J25" i="9"/>
  <c r="BI10" i="9"/>
  <c r="BI21" i="9"/>
  <c r="BI25" i="9" s="1"/>
  <c r="BI14" i="9"/>
  <c r="BI12" i="9"/>
  <c r="BI11" i="9"/>
  <c r="BI15" i="9" s="1"/>
  <c r="U25" i="9"/>
  <c r="S21" i="9"/>
  <c r="L22" i="9"/>
  <c r="S24" i="9"/>
  <c r="Z10" i="9"/>
  <c r="Z15" i="9" s="1"/>
  <c r="AK15" i="9"/>
  <c r="AN12" i="9"/>
  <c r="AO15" i="9"/>
  <c r="AY15" i="9"/>
  <c r="U19" i="9"/>
  <c r="BC15" i="9"/>
  <c r="S11" i="9"/>
  <c r="T15" i="9"/>
  <c r="S22" i="9"/>
  <c r="Z11" i="9"/>
  <c r="AG21" i="9"/>
  <c r="AN17" i="9"/>
  <c r="AN19" i="9" s="1"/>
  <c r="AB15" i="9"/>
  <c r="T25" i="9"/>
  <c r="L14" i="9"/>
  <c r="Z13" i="9"/>
  <c r="AC15" i="9"/>
  <c r="AD15" i="9"/>
  <c r="Z21" i="9"/>
  <c r="Z24" i="9"/>
  <c r="AG10" i="9"/>
  <c r="AG11" i="9"/>
  <c r="AG13" i="9"/>
  <c r="AL15" i="9"/>
  <c r="AM15" i="9"/>
  <c r="AG23" i="9"/>
  <c r="AG25" i="9" s="1"/>
  <c r="AG22" i="9"/>
  <c r="AN13" i="9"/>
  <c r="AS15" i="9"/>
  <c r="AP15" i="9"/>
  <c r="AQ15" i="9"/>
  <c r="AN18" i="9"/>
  <c r="AV15" i="9"/>
  <c r="AU11" i="9"/>
  <c r="AU15" i="9" s="1"/>
  <c r="AU14" i="9"/>
  <c r="AZ15" i="9"/>
  <c r="AW15" i="9"/>
  <c r="AX15" i="9"/>
  <c r="AU24" i="9"/>
  <c r="AX25" i="9"/>
  <c r="AY25" i="9"/>
  <c r="BB14" i="9"/>
  <c r="BG15" i="9"/>
  <c r="BB21" i="9"/>
  <c r="BB25" i="9" s="1"/>
  <c r="L12" i="9"/>
  <c r="L21" i="9"/>
  <c r="L25" i="9" s="1"/>
  <c r="L11" i="9"/>
  <c r="DD18" i="4"/>
  <c r="BM19" i="9"/>
  <c r="N15" i="9"/>
  <c r="P15" i="9"/>
  <c r="R25" i="9"/>
  <c r="V15" i="9"/>
  <c r="AG17" i="9"/>
  <c r="AG19" i="9" s="1"/>
  <c r="U15" i="9"/>
  <c r="E11" i="9"/>
  <c r="J15" i="9"/>
  <c r="H15" i="9"/>
  <c r="E12" i="9"/>
  <c r="G15" i="9"/>
  <c r="K15" i="9"/>
  <c r="E10" i="9"/>
  <c r="G22" i="8"/>
  <c r="E22" i="8"/>
  <c r="E26" i="8" s="1"/>
  <c r="G11" i="8"/>
  <c r="G25" i="8"/>
  <c r="E25" i="8"/>
  <c r="G24" i="8"/>
  <c r="E24" i="8"/>
  <c r="G23" i="8"/>
  <c r="E23" i="8"/>
  <c r="G19" i="8"/>
  <c r="G14" i="8"/>
  <c r="G15" i="8"/>
  <c r="G13" i="8"/>
  <c r="H26" i="8"/>
  <c r="I26" i="8"/>
  <c r="P16" i="8"/>
  <c r="AH20" i="8"/>
  <c r="R20" i="8"/>
  <c r="Q20" i="8"/>
  <c r="AI20" i="8"/>
  <c r="AM20" i="8"/>
  <c r="K26" i="8"/>
  <c r="L25" i="8"/>
  <c r="S12" i="8"/>
  <c r="L22" i="8"/>
  <c r="M26" i="8"/>
  <c r="L106" i="13"/>
  <c r="K19" i="26"/>
  <c r="W18" i="25"/>
  <c r="BA18" i="25"/>
  <c r="BA24" i="25"/>
  <c r="AU24" i="25"/>
  <c r="AO24" i="25"/>
  <c r="AC24" i="25"/>
  <c r="AU19" i="9"/>
  <c r="L19" i="9"/>
  <c r="W14" i="25"/>
  <c r="E18" i="8"/>
  <c r="E20" i="8" s="1"/>
  <c r="F20" i="8"/>
  <c r="G20" i="8"/>
  <c r="E19" i="8"/>
  <c r="S15" i="9"/>
  <c r="AG15" i="9"/>
  <c r="Z25" i="9"/>
  <c r="S25" i="9"/>
  <c r="E15" i="9"/>
  <c r="G26" i="8"/>
  <c r="C49" i="3"/>
  <c r="C47" i="3"/>
  <c r="E51" i="3"/>
  <c r="G51" i="3"/>
  <c r="J47" i="3"/>
  <c r="I51" i="3"/>
  <c r="AE47" i="3"/>
  <c r="K51" i="3"/>
  <c r="M51" i="3"/>
  <c r="D51" i="3"/>
  <c r="F51" i="3"/>
  <c r="O51" i="3"/>
  <c r="H51" i="3"/>
  <c r="D45" i="3"/>
  <c r="F45" i="3"/>
  <c r="H45" i="3"/>
  <c r="K41" i="3"/>
  <c r="P41" i="3"/>
  <c r="R41" i="3"/>
  <c r="J40" i="3"/>
  <c r="AH41" i="3"/>
  <c r="E45" i="3"/>
  <c r="G45" i="3"/>
  <c r="I45" i="3"/>
  <c r="K45" i="3"/>
  <c r="M45" i="3"/>
  <c r="O45" i="3"/>
  <c r="C43" i="3"/>
  <c r="C45" i="3" s="1"/>
  <c r="P45" i="3"/>
  <c r="J43" i="3"/>
  <c r="J45" i="3" s="1"/>
  <c r="L45" i="3"/>
  <c r="N45" i="3"/>
  <c r="AD45" i="3"/>
  <c r="AB45" i="3"/>
  <c r="AF45" i="3"/>
  <c r="AH45" i="3"/>
  <c r="AJ45" i="3"/>
  <c r="AA45" i="3"/>
  <c r="W45" i="3"/>
  <c r="U45" i="3"/>
  <c r="S45" i="3"/>
  <c r="AE43" i="3"/>
  <c r="AE45" i="3" s="1"/>
  <c r="AG45" i="3"/>
  <c r="AI45" i="3"/>
  <c r="AK45" i="3"/>
  <c r="AJ51" i="3"/>
  <c r="AH51" i="3"/>
  <c r="AF51" i="3"/>
  <c r="AK51" i="3"/>
  <c r="AI51" i="3"/>
  <c r="AG51" i="3"/>
  <c r="AE49" i="3"/>
  <c r="AE51" i="3"/>
  <c r="Y51" i="3"/>
  <c r="AA51" i="3"/>
  <c r="AC51" i="3"/>
  <c r="P51" i="3"/>
  <c r="N51" i="3"/>
  <c r="L51" i="3"/>
  <c r="J49" i="3"/>
  <c r="J51" i="3" s="1"/>
  <c r="C36" i="4"/>
  <c r="C40" i="4" s="1"/>
  <c r="H40" i="4"/>
  <c r="F40" i="4"/>
  <c r="D40" i="4"/>
  <c r="C38" i="4"/>
  <c r="E40" i="4"/>
  <c r="G40" i="4"/>
  <c r="I40" i="4"/>
  <c r="H50" i="4"/>
  <c r="F50" i="4"/>
  <c r="D50" i="4"/>
  <c r="C47" i="4"/>
  <c r="C50" i="4" s="1"/>
  <c r="E50" i="4"/>
  <c r="G50" i="4"/>
  <c r="I50" i="4"/>
  <c r="G44" i="5"/>
  <c r="D44" i="5"/>
  <c r="F44" i="5"/>
  <c r="H44" i="5"/>
  <c r="G50" i="5" l="1"/>
  <c r="D10" i="11"/>
  <c r="H10" i="11"/>
  <c r="G10" i="11"/>
  <c r="D15" i="17"/>
  <c r="C10" i="11"/>
  <c r="S24" i="10"/>
  <c r="Q23" i="26"/>
  <c r="AE28" i="5"/>
  <c r="R50" i="5"/>
  <c r="I26" i="10"/>
  <c r="C28" i="5"/>
  <c r="J22" i="26" s="1"/>
  <c r="E22" i="26" s="1"/>
  <c r="D50" i="5"/>
  <c r="H25" i="26"/>
  <c r="F26" i="10"/>
  <c r="C42" i="5"/>
  <c r="C44" i="5" s="1"/>
  <c r="AE17" i="5"/>
  <c r="E13" i="26"/>
  <c r="C17" i="5"/>
  <c r="S12" i="10"/>
  <c r="Q13" i="26"/>
  <c r="S14" i="10"/>
  <c r="C36" i="5"/>
  <c r="J10" i="11"/>
  <c r="K15" i="17"/>
  <c r="O10" i="11"/>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18" i="3"/>
  <c r="G13" i="24"/>
  <c r="G15" i="24" s="1"/>
  <c r="H14" i="8"/>
  <c r="H16" i="8" s="1"/>
  <c r="AL16" i="8"/>
  <c r="J36" i="3"/>
  <c r="C41" i="3"/>
  <c r="E14" i="8"/>
  <c r="AM16" i="8"/>
  <c r="Q39" i="3"/>
  <c r="Q40" i="3"/>
  <c r="X38" i="3"/>
  <c r="X39" i="3"/>
  <c r="X40" i="3"/>
  <c r="AJ16" i="8"/>
  <c r="E11" i="24"/>
  <c r="I15" i="24"/>
  <c r="T41" i="3"/>
  <c r="E13" i="8"/>
  <c r="Z13" i="8"/>
  <c r="H15" i="24"/>
  <c r="AI41" i="3"/>
  <c r="G13" i="10"/>
  <c r="E14" i="10"/>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Q51" i="3" s="1"/>
  <c r="X28" i="3"/>
  <c r="AA18" i="24"/>
  <c r="Z17" i="24"/>
  <c r="AC19" i="8"/>
  <c r="AC20" i="8" s="1"/>
  <c r="AC18" i="8"/>
  <c r="AA17" i="24"/>
  <c r="AB17" i="24"/>
  <c r="AB19" i="24" s="1"/>
  <c r="AA18" i="8"/>
  <c r="AF19" i="8"/>
  <c r="AB19" i="8"/>
  <c r="AF18" i="8"/>
  <c r="AB18" i="8"/>
  <c r="AB20" i="8" s="1"/>
  <c r="X18" i="24"/>
  <c r="AB18" i="24"/>
  <c r="Y18" i="24"/>
  <c r="AA19" i="8"/>
  <c r="AE19" i="8"/>
  <c r="AE18" i="8"/>
  <c r="X17" i="24"/>
  <c r="Y17" i="24"/>
  <c r="AD19" i="8"/>
  <c r="AD18" i="8"/>
  <c r="AD20" i="8" s="1"/>
  <c r="Q37" i="3"/>
  <c r="S15" i="8"/>
  <c r="W41" i="3"/>
  <c r="Q36" i="3"/>
  <c r="X17" i="3"/>
  <c r="Q28" i="3"/>
  <c r="Q48" i="3"/>
  <c r="T45" i="3"/>
  <c r="Q22" i="3"/>
  <c r="Q43" i="3"/>
  <c r="Q45" i="3" s="1"/>
  <c r="S14" i="8"/>
  <c r="Q38" i="3"/>
  <c r="Q17" i="3"/>
  <c r="U13" i="24" s="1"/>
  <c r="E16" i="8"/>
  <c r="BN6" i="4"/>
  <c r="CB6" i="4" s="1"/>
  <c r="CP6" i="4" s="1"/>
  <c r="DD6" i="4" s="1"/>
  <c r="BG6" i="4"/>
  <c r="BU6" i="4" s="1"/>
  <c r="CI6" i="4" s="1"/>
  <c r="CW6" i="4" s="1"/>
  <c r="DK6" i="4" s="1"/>
  <c r="T10" i="22"/>
  <c r="O15" i="26"/>
  <c r="K12" i="26"/>
  <c r="K15" i="26" s="1"/>
  <c r="L50" i="5"/>
  <c r="J49" i="5"/>
  <c r="M50" i="5"/>
  <c r="J48" i="5"/>
  <c r="N50" i="5"/>
  <c r="J47" i="5"/>
  <c r="J46" i="5"/>
  <c r="O50" i="5"/>
  <c r="Q48" i="5"/>
  <c r="L12" i="8"/>
  <c r="BL25" i="9"/>
  <c r="BE25" i="9"/>
  <c r="E12" i="10"/>
  <c r="L11" i="10"/>
  <c r="L23" i="8"/>
  <c r="L26" i="8" s="1"/>
  <c r="AX14" i="25"/>
  <c r="V24" i="25"/>
  <c r="Q10" i="22"/>
  <c r="S10" i="22"/>
  <c r="F10" i="21"/>
  <c r="I10" i="21"/>
  <c r="C10" i="21"/>
  <c r="D10" i="21"/>
  <c r="E10" i="21"/>
  <c r="AK20" i="8"/>
  <c r="E10" i="12"/>
  <c r="D10" i="12"/>
  <c r="M10" i="11"/>
  <c r="K10" i="11"/>
  <c r="P10" i="11"/>
  <c r="N10" i="11"/>
  <c r="M20" i="10"/>
  <c r="S19" i="10"/>
  <c r="C28" i="13"/>
  <c r="G110" i="13" s="1"/>
  <c r="C17" i="13"/>
  <c r="E10" i="25"/>
  <c r="E14" i="25" s="1"/>
  <c r="AI13" i="25"/>
  <c r="AI14" i="25" s="1"/>
  <c r="N25" i="26"/>
  <c r="BF19" i="9"/>
  <c r="H105" i="13"/>
  <c r="I41" i="13"/>
  <c r="I106" i="13"/>
  <c r="G105" i="13"/>
  <c r="G41" i="13"/>
  <c r="I40" i="13"/>
  <c r="I42" i="13" s="1"/>
  <c r="J41" i="13"/>
  <c r="H40" i="13"/>
  <c r="H106" i="13"/>
  <c r="J40" i="13"/>
  <c r="J42" i="13" s="1"/>
  <c r="K41" i="13"/>
  <c r="I105" i="13"/>
  <c r="G40" i="13"/>
  <c r="K40" i="13"/>
  <c r="K42" i="13" s="1"/>
  <c r="K105" i="13"/>
  <c r="K107" i="13" s="1"/>
  <c r="H41" i="13"/>
  <c r="C38" i="5"/>
  <c r="H112" i="13"/>
  <c r="H111" i="13"/>
  <c r="J45" i="13"/>
  <c r="H46" i="13"/>
  <c r="I46" i="13"/>
  <c r="L12" i="10"/>
  <c r="T26" i="10"/>
  <c r="L23" i="10"/>
  <c r="L26" i="10" s="1"/>
  <c r="K110" i="13"/>
  <c r="J105" i="13"/>
  <c r="S20" i="10"/>
  <c r="K34" i="13"/>
  <c r="G102" i="13"/>
  <c r="L99" i="13"/>
  <c r="J18" i="13"/>
  <c r="J34" i="13"/>
  <c r="K101" i="13"/>
  <c r="H102" i="13"/>
  <c r="K99" i="13"/>
  <c r="H18" i="25"/>
  <c r="E16" i="25"/>
  <c r="E18" i="25" s="1"/>
  <c r="U18" i="25"/>
  <c r="Q16" i="25"/>
  <c r="Q18" i="25" s="1"/>
  <c r="AO17" i="25"/>
  <c r="AR18" i="25"/>
  <c r="AO16" i="25"/>
  <c r="AO18" i="25" s="1"/>
  <c r="AT18" i="25"/>
  <c r="S14" i="25"/>
  <c r="V14" i="25"/>
  <c r="F19" i="24"/>
  <c r="E17" i="24"/>
  <c r="E19" i="24" s="1"/>
  <c r="N10" i="12"/>
  <c r="P10" i="12"/>
  <c r="O10" i="12"/>
  <c r="J10" i="12"/>
  <c r="K15" i="15"/>
  <c r="K10" i="12"/>
  <c r="L10" i="12"/>
  <c r="I24" i="25"/>
  <c r="F24" i="25"/>
  <c r="E21" i="25"/>
  <c r="E20" i="25"/>
  <c r="E24" i="25" s="1"/>
  <c r="G24" i="25"/>
  <c r="E21" i="24"/>
  <c r="E25" i="24" s="1"/>
  <c r="F25" i="24"/>
  <c r="K21" i="24"/>
  <c r="K25" i="24" s="1"/>
  <c r="AC24" i="24"/>
  <c r="AC25" i="24" s="1"/>
  <c r="G106" i="13"/>
  <c r="F106" i="13" s="1"/>
  <c r="J40" i="4"/>
  <c r="U10" i="22"/>
  <c r="R10" i="22"/>
  <c r="R15" i="16"/>
  <c r="W10" i="22"/>
  <c r="G16" i="8"/>
  <c r="K109" i="13"/>
  <c r="I111" i="13"/>
  <c r="J106" i="13"/>
  <c r="J46" i="13"/>
  <c r="K46" i="13"/>
  <c r="BB17" i="9"/>
  <c r="BB19" i="9" s="1"/>
  <c r="K112" i="13"/>
  <c r="I110" i="13"/>
  <c r="L109" i="13"/>
  <c r="L111" i="13"/>
  <c r="I47" i="13"/>
  <c r="G47" i="13"/>
  <c r="I45" i="13"/>
  <c r="K45" i="13"/>
  <c r="I44" i="13"/>
  <c r="K44" i="13"/>
  <c r="BF25" i="9"/>
  <c r="E19" i="10"/>
  <c r="E20" i="10" s="1"/>
  <c r="AL26" i="8"/>
  <c r="J112" i="13"/>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F41" i="3"/>
  <c r="AA41" i="3"/>
  <c r="N15" i="26"/>
  <c r="E12" i="24"/>
  <c r="J17" i="3"/>
  <c r="P15" i="26"/>
  <c r="Q40" i="4"/>
  <c r="U19" i="26"/>
  <c r="Q17" i="26"/>
  <c r="Q19" i="26" s="1"/>
  <c r="AC11" i="24"/>
  <c r="AF15" i="24"/>
  <c r="Q11" i="25"/>
  <c r="Q14" i="25" s="1"/>
  <c r="R14" i="25"/>
  <c r="AV18" i="25"/>
  <c r="AU17" i="25"/>
  <c r="AU18" i="25" s="1"/>
  <c r="J46" i="4"/>
  <c r="M50" i="4"/>
  <c r="L50" i="4"/>
  <c r="J48" i="4"/>
  <c r="N50" i="4"/>
  <c r="J47" i="4"/>
  <c r="R44" i="4"/>
  <c r="Q42" i="4"/>
  <c r="Q38" i="4"/>
  <c r="R40" i="4"/>
  <c r="R50" i="4"/>
  <c r="Q49" i="4"/>
  <c r="S50" i="4"/>
  <c r="Q48" i="4"/>
  <c r="T50" i="4"/>
  <c r="Q47" i="4"/>
  <c r="U50" i="4"/>
  <c r="Q46" i="4"/>
  <c r="Q50" i="4" s="1"/>
  <c r="AT50" i="4"/>
  <c r="AS47" i="4"/>
  <c r="AS49" i="4"/>
  <c r="AV50" i="4"/>
  <c r="AW50" i="4"/>
  <c r="AS48" i="4"/>
  <c r="AS46" i="4"/>
  <c r="AS50" i="4" s="1"/>
  <c r="AU50" i="4"/>
  <c r="CB17" i="4"/>
  <c r="CB18" i="4" s="1"/>
  <c r="BC40" i="4"/>
  <c r="AZ38" i="4"/>
  <c r="BD40" i="4"/>
  <c r="AZ37" i="4"/>
  <c r="AZ36" i="4"/>
  <c r="BE40" i="4"/>
  <c r="BF40" i="4"/>
  <c r="AZ35" i="4"/>
  <c r="AZ40" i="4" s="1"/>
  <c r="BB40" i="4"/>
  <c r="DK17" i="4"/>
  <c r="DK18" i="4" s="1"/>
  <c r="J22" i="4"/>
  <c r="O44" i="4"/>
  <c r="J42" i="4"/>
  <c r="X35" i="4"/>
  <c r="Z40" i="4"/>
  <c r="BG17" i="4"/>
  <c r="BG18" i="4" s="1"/>
  <c r="AF50" i="4"/>
  <c r="AE49" i="4"/>
  <c r="AG50" i="4"/>
  <c r="AE48" i="4"/>
  <c r="AH50" i="4"/>
  <c r="AE47" i="4"/>
  <c r="AE50" i="4" s="1"/>
  <c r="AN50" i="4"/>
  <c r="AL48" i="4"/>
  <c r="AP50" i="4"/>
  <c r="AL47" i="4"/>
  <c r="AL50" i="4" s="1"/>
  <c r="AL44" i="4"/>
  <c r="AL39" i="4"/>
  <c r="AR40" i="4"/>
  <c r="AN40" i="4"/>
  <c r="AL37" i="4"/>
  <c r="AP40" i="4"/>
  <c r="BE44" i="4"/>
  <c r="AZ43" i="4"/>
  <c r="BJ40" i="4"/>
  <c r="BG36" i="4"/>
  <c r="BK40" i="4"/>
  <c r="BG35" i="4"/>
  <c r="BG40" i="4" s="1"/>
  <c r="BG42" i="4"/>
  <c r="BG44" i="4" s="1"/>
  <c r="BI44" i="4"/>
  <c r="Q36" i="5"/>
  <c r="R44" i="5"/>
  <c r="Q43" i="5"/>
  <c r="U44" i="5"/>
  <c r="Q42"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X44" i="4" s="1"/>
  <c r="AA44" i="4"/>
  <c r="AB44" i="4"/>
  <c r="X43" i="4"/>
  <c r="Z50" i="4"/>
  <c r="X46" i="4"/>
  <c r="X48" i="4"/>
  <c r="Y50" i="4"/>
  <c r="AX44" i="4"/>
  <c r="AS43" i="4"/>
  <c r="AS42" i="4"/>
  <c r="AS44" i="4" s="1"/>
  <c r="CI17" i="4"/>
  <c r="CI18" i="4" s="1"/>
  <c r="BA44" i="4"/>
  <c r="AZ42" i="4"/>
  <c r="AZ44" i="4" s="1"/>
  <c r="M44" i="5"/>
  <c r="Q17" i="5"/>
  <c r="Q18" i="5" s="1"/>
  <c r="S49" i="5" l="1"/>
  <c r="R24" i="26"/>
  <c r="U25" i="10"/>
  <c r="S46" i="5"/>
  <c r="S50" i="5" s="1"/>
  <c r="U22" i="10"/>
  <c r="R21" i="26"/>
  <c r="R25" i="26" s="1"/>
  <c r="F24" i="26"/>
  <c r="E49" i="5"/>
  <c r="G25" i="10"/>
  <c r="J25" i="26"/>
  <c r="F21" i="26"/>
  <c r="E46" i="5"/>
  <c r="G22" i="10"/>
  <c r="W49" i="5"/>
  <c r="V24" i="26"/>
  <c r="Y25" i="10"/>
  <c r="U24" i="26"/>
  <c r="V49" i="5"/>
  <c r="Q49" i="5" s="1"/>
  <c r="X25" i="10"/>
  <c r="T46" i="5"/>
  <c r="T50" i="5" s="1"/>
  <c r="W47" i="5"/>
  <c r="Q47" i="5" s="1"/>
  <c r="V22" i="26"/>
  <c r="Q22" i="26" s="1"/>
  <c r="Y23" i="10"/>
  <c r="S23" i="10" s="1"/>
  <c r="W46" i="5"/>
  <c r="V21" i="26"/>
  <c r="Y22" i="10"/>
  <c r="V22" i="10"/>
  <c r="V26" i="10" s="1"/>
  <c r="T21" i="26"/>
  <c r="T25" i="26" s="1"/>
  <c r="U46" i="5"/>
  <c r="U50" i="5" s="1"/>
  <c r="W22" i="10"/>
  <c r="W26" i="10" s="1"/>
  <c r="S21" i="26"/>
  <c r="X22" i="10"/>
  <c r="X26" i="10" s="1"/>
  <c r="V46" i="5"/>
  <c r="U21" i="26"/>
  <c r="U25" i="26" s="1"/>
  <c r="I23" i="26"/>
  <c r="F49" i="5"/>
  <c r="I47" i="5"/>
  <c r="H48" i="5"/>
  <c r="G24" i="26"/>
  <c r="J24" i="10"/>
  <c r="H25" i="10"/>
  <c r="K23" i="10"/>
  <c r="U37" i="5"/>
  <c r="T12" i="26"/>
  <c r="W13" i="10"/>
  <c r="T37" i="5"/>
  <c r="S12" i="26"/>
  <c r="V13" i="10"/>
  <c r="W11" i="10"/>
  <c r="W16" i="10" s="1"/>
  <c r="T39" i="5"/>
  <c r="S37" i="5"/>
  <c r="U13" i="10"/>
  <c r="R35" i="5"/>
  <c r="Y11" i="10"/>
  <c r="Y16" i="10" s="1"/>
  <c r="T11" i="10"/>
  <c r="R11" i="26"/>
  <c r="T35" i="5"/>
  <c r="S35" i="5"/>
  <c r="S11" i="26"/>
  <c r="U11" i="10"/>
  <c r="W35" i="5"/>
  <c r="W40" i="5" s="1"/>
  <c r="R39" i="5"/>
  <c r="X11" i="10"/>
  <c r="X16" i="10" s="1"/>
  <c r="V11" i="26"/>
  <c r="V15" i="26" s="1"/>
  <c r="S39" i="5"/>
  <c r="U35" i="5"/>
  <c r="U40" i="5" s="1"/>
  <c r="V35" i="5"/>
  <c r="V40" i="5" s="1"/>
  <c r="V11" i="10"/>
  <c r="U11" i="26"/>
  <c r="U15" i="26" s="1"/>
  <c r="T11" i="26"/>
  <c r="T15" i="26" s="1"/>
  <c r="AE18" i="5"/>
  <c r="R12" i="26"/>
  <c r="Q12" i="26" s="1"/>
  <c r="U15" i="10"/>
  <c r="T15" i="10"/>
  <c r="R14" i="26"/>
  <c r="V15" i="10"/>
  <c r="R37" i="5"/>
  <c r="S14" i="26"/>
  <c r="T13" i="10"/>
  <c r="K13" i="10"/>
  <c r="J12" i="26"/>
  <c r="I37" i="5"/>
  <c r="H37" i="5"/>
  <c r="I12" i="26"/>
  <c r="J13" i="10"/>
  <c r="E37" i="5"/>
  <c r="I13" i="10"/>
  <c r="G37" i="5"/>
  <c r="H12" i="26"/>
  <c r="I35" i="5"/>
  <c r="I40" i="5" s="1"/>
  <c r="G12" i="26"/>
  <c r="F37" i="5"/>
  <c r="H13" i="10"/>
  <c r="C18" i="5"/>
  <c r="G35" i="5"/>
  <c r="D35" i="5"/>
  <c r="E35" i="5"/>
  <c r="H35" i="5"/>
  <c r="F11" i="26"/>
  <c r="F35" i="5"/>
  <c r="F13" i="10"/>
  <c r="D37" i="5"/>
  <c r="F12" i="26"/>
  <c r="F11" i="10"/>
  <c r="G11" i="26"/>
  <c r="H15" i="10"/>
  <c r="F39" i="5"/>
  <c r="F40" i="5" s="1"/>
  <c r="G14" i="26"/>
  <c r="G15" i="10"/>
  <c r="E39" i="5"/>
  <c r="G11" i="10"/>
  <c r="I11" i="26"/>
  <c r="F14" i="26"/>
  <c r="K11" i="10"/>
  <c r="D39" i="5"/>
  <c r="H11" i="10"/>
  <c r="I11" i="10"/>
  <c r="J11" i="26"/>
  <c r="J15" i="26" s="1"/>
  <c r="J11" i="10"/>
  <c r="F15" i="10"/>
  <c r="H11" i="26"/>
  <c r="T16" i="10"/>
  <c r="J41" i="3"/>
  <c r="X41" i="3"/>
  <c r="AI11" i="8"/>
  <c r="AE13" i="24"/>
  <c r="AE18" i="3"/>
  <c r="AE41" i="3"/>
  <c r="J18" i="3"/>
  <c r="L13" i="24"/>
  <c r="N14" i="8"/>
  <c r="E15" i="24"/>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U19" i="24" s="1"/>
  <c r="S18" i="24"/>
  <c r="T19" i="8"/>
  <c r="V19" i="8"/>
  <c r="V20" i="8" s="1"/>
  <c r="X18" i="8"/>
  <c r="U19" i="8"/>
  <c r="W18" i="8"/>
  <c r="W20" i="8" s="1"/>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J38" i="13" s="1"/>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K113" i="13" s="1"/>
  <c r="J40" i="5"/>
  <c r="AZ50" i="4"/>
  <c r="Q44" i="5"/>
  <c r="X40" i="4"/>
  <c r="J50" i="4"/>
  <c r="F40" i="13"/>
  <c r="G42" i="13"/>
  <c r="F41" i="13"/>
  <c r="H107" i="13"/>
  <c r="J44" i="13"/>
  <c r="H110" i="13"/>
  <c r="F110" i="13" s="1"/>
  <c r="L110" i="13"/>
  <c r="L113" i="13" s="1"/>
  <c r="H47" i="13"/>
  <c r="F47" i="13" s="1"/>
  <c r="G44" i="13"/>
  <c r="G112" i="13"/>
  <c r="H109" i="13"/>
  <c r="H113" i="13" s="1"/>
  <c r="G109" i="13"/>
  <c r="H44" i="13"/>
  <c r="J110" i="13"/>
  <c r="G46" i="13"/>
  <c r="F46" i="13" s="1"/>
  <c r="I112" i="13"/>
  <c r="X50" i="4"/>
  <c r="AS40" i="4"/>
  <c r="J44" i="4"/>
  <c r="Q44" i="4"/>
  <c r="I48" i="13"/>
  <c r="J107" i="13"/>
  <c r="I107" i="13"/>
  <c r="H42" i="13"/>
  <c r="F105" i="13"/>
  <c r="F107" i="13" s="1"/>
  <c r="G107" i="13"/>
  <c r="G45" i="13"/>
  <c r="F45" i="13" s="1"/>
  <c r="K47" i="13"/>
  <c r="K48" i="13" s="1"/>
  <c r="L112" i="13"/>
  <c r="J50" i="5"/>
  <c r="F102" i="13"/>
  <c r="J47" i="13"/>
  <c r="H45" i="13"/>
  <c r="J111" i="13"/>
  <c r="J109" i="13"/>
  <c r="J113" i="13" s="1"/>
  <c r="Q24" i="26" l="1"/>
  <c r="U26" i="10"/>
  <c r="S25" i="10"/>
  <c r="E21" i="26"/>
  <c r="F25" i="26"/>
  <c r="G26" i="10"/>
  <c r="E22" i="10"/>
  <c r="E50" i="5"/>
  <c r="C46" i="5"/>
  <c r="V25" i="26"/>
  <c r="W50" i="5"/>
  <c r="Y26" i="10"/>
  <c r="S22" i="10"/>
  <c r="S26" i="10" s="1"/>
  <c r="S25" i="26"/>
  <c r="Q21" i="26"/>
  <c r="Q46" i="5"/>
  <c r="Q50" i="5" s="1"/>
  <c r="V50" i="5"/>
  <c r="I50" i="5"/>
  <c r="C47" i="5"/>
  <c r="E25" i="10"/>
  <c r="H26" i="10"/>
  <c r="J26" i="10"/>
  <c r="E24" i="10"/>
  <c r="C49" i="5"/>
  <c r="F50" i="5"/>
  <c r="G25" i="26"/>
  <c r="E24" i="26"/>
  <c r="I25" i="26"/>
  <c r="E23" i="26"/>
  <c r="K26" i="10"/>
  <c r="E23" i="10"/>
  <c r="H50" i="5"/>
  <c r="C48" i="5"/>
  <c r="Q35" i="5"/>
  <c r="Q37" i="5"/>
  <c r="T40" i="5"/>
  <c r="S13" i="10"/>
  <c r="U16" i="10"/>
  <c r="Q39" i="5"/>
  <c r="S40" i="5"/>
  <c r="Q11" i="26"/>
  <c r="Q14" i="26"/>
  <c r="V16" i="10"/>
  <c r="R40" i="5"/>
  <c r="S15" i="10"/>
  <c r="R15" i="26"/>
  <c r="S11" i="10"/>
  <c r="S15" i="26"/>
  <c r="K16" i="10"/>
  <c r="E12" i="26"/>
  <c r="G40" i="5"/>
  <c r="I15" i="26"/>
  <c r="I16" i="10"/>
  <c r="C37" i="5"/>
  <c r="H40" i="5"/>
  <c r="J16" i="10"/>
  <c r="E13" i="10"/>
  <c r="G15" i="26"/>
  <c r="C35" i="5"/>
  <c r="F15" i="26"/>
  <c r="E40" i="5"/>
  <c r="C39" i="5"/>
  <c r="H16" i="10"/>
  <c r="E15" i="10"/>
  <c r="E14" i="26"/>
  <c r="G16" i="10"/>
  <c r="F16" i="10"/>
  <c r="E11" i="10"/>
  <c r="E11" i="26"/>
  <c r="H15" i="26"/>
  <c r="D40" i="5"/>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Q25" i="26" l="1"/>
  <c r="E26" i="10"/>
  <c r="E25" i="26"/>
  <c r="C50" i="5"/>
  <c r="Q40" i="5"/>
  <c r="S16" i="10"/>
  <c r="Q15" i="26"/>
  <c r="E16" i="10"/>
  <c r="C40" i="5"/>
  <c r="E15" i="26"/>
  <c r="W15" i="24"/>
  <c r="Z26" i="8"/>
  <c r="W25" i="24"/>
  <c r="Q25" i="24"/>
  <c r="S26" i="8"/>
  <c r="Q19" i="24"/>
  <c r="S20" i="8"/>
  <c r="Q15" i="24"/>
  <c r="F38" i="13"/>
  <c r="F103" i="13"/>
  <c r="F113" i="13"/>
</calcChain>
</file>

<file path=xl/sharedStrings.xml><?xml version="1.0" encoding="utf-8"?>
<sst xmlns="http://schemas.openxmlformats.org/spreadsheetml/2006/main" count="2483" uniqueCount="533">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</sst>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1">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24" fillId="8" borderId="0" xfId="6" applyFont="1" applyFill="1" applyAlignment="1" applyProtection="1">
      <alignment horizontal="center"/>
    </xf>
    <xf numFmtId="0" fontId="26" fillId="2" borderId="0" xfId="0" applyFont="1" applyFill="1" applyBorder="1" applyAlignment="1" applyProtection="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1" fillId="0" borderId="0" xfId="2"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9" fillId="0" borderId="0" xfId="2"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7" fillId="3" borderId="6" xfId="2" applyFont="1" applyFill="1" applyBorder="1" applyAlignment="1" applyProtection="1">
      <alignment horizontal="center" vertical="top" wrapText="1"/>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zoomScaleNormal="100" workbookViewId="0"/>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8" t="s">
        <v>2</v>
      </c>
      <c r="D3" s="378"/>
      <c r="E3" s="378"/>
      <c r="F3" s="378"/>
      <c r="G3" s="378"/>
      <c r="H3" s="378"/>
      <c r="I3" s="378"/>
      <c r="J3" s="378"/>
      <c r="K3" s="378"/>
      <c r="L3" s="378"/>
      <c r="M3" s="378"/>
      <c r="N3" s="378"/>
    </row>
    <row r="4" spans="2:14" ht="29.25" customHeight="1" x14ac:dyDescent="0.2">
      <c r="B4" s="3" t="s">
        <v>3</v>
      </c>
      <c r="C4" s="378" t="s">
        <v>4</v>
      </c>
      <c r="D4" s="378"/>
      <c r="E4" s="378"/>
      <c r="F4" s="378"/>
      <c r="G4" s="378"/>
      <c r="H4" s="378"/>
      <c r="I4" s="378"/>
      <c r="J4" s="378"/>
      <c r="K4" s="378"/>
      <c r="L4" s="378"/>
      <c r="M4" s="378"/>
      <c r="N4" s="378"/>
    </row>
    <row r="5" spans="2:14" ht="15" x14ac:dyDescent="0.2">
      <c r="B5" s="3" t="s">
        <v>5</v>
      </c>
      <c r="C5" s="378" t="s">
        <v>497</v>
      </c>
      <c r="D5" s="378"/>
      <c r="E5" s="378"/>
      <c r="F5" s="378"/>
      <c r="G5" s="378"/>
      <c r="H5" s="378"/>
      <c r="I5" s="378"/>
      <c r="J5" s="378"/>
      <c r="K5" s="378"/>
      <c r="L5" s="378"/>
      <c r="M5" s="378"/>
      <c r="N5" s="378"/>
    </row>
    <row r="6" spans="2:14" ht="15" customHeight="1" x14ac:dyDescent="0.2">
      <c r="B6" s="3"/>
      <c r="C6" s="378" t="s">
        <v>528</v>
      </c>
      <c r="D6" s="378"/>
      <c r="E6" s="378"/>
      <c r="F6" s="378"/>
      <c r="G6" s="378"/>
      <c r="H6" s="378"/>
      <c r="I6" s="378"/>
      <c r="J6" s="378"/>
      <c r="K6" s="378"/>
      <c r="L6" s="378"/>
      <c r="M6" s="378"/>
      <c r="N6" s="378"/>
    </row>
    <row r="7" spans="2:14" ht="18.75" customHeight="1" x14ac:dyDescent="0.2">
      <c r="B7" s="3" t="s">
        <v>6</v>
      </c>
      <c r="C7" s="378" t="s">
        <v>459</v>
      </c>
      <c r="D7" s="378"/>
      <c r="E7" s="378"/>
      <c r="F7" s="378"/>
      <c r="G7" s="378"/>
      <c r="H7" s="378"/>
      <c r="I7" s="378"/>
      <c r="J7" s="378"/>
      <c r="K7" s="378"/>
      <c r="L7" s="378"/>
      <c r="M7" s="378"/>
      <c r="N7" s="378"/>
    </row>
    <row r="8" spans="2:14" ht="15" customHeight="1" x14ac:dyDescent="0.2">
      <c r="B8" s="3" t="s">
        <v>7</v>
      </c>
      <c r="C8" s="378" t="s">
        <v>460</v>
      </c>
      <c r="D8" s="378"/>
      <c r="E8" s="378"/>
      <c r="F8" s="378"/>
      <c r="G8" s="378"/>
      <c r="H8" s="378"/>
      <c r="I8" s="378"/>
      <c r="J8" s="378"/>
      <c r="K8" s="378"/>
      <c r="L8" s="378"/>
      <c r="M8" s="378"/>
      <c r="N8" s="378"/>
    </row>
    <row r="9" spans="2:14" ht="15" customHeight="1" x14ac:dyDescent="0.2">
      <c r="B9" s="3" t="s">
        <v>8</v>
      </c>
      <c r="C9" s="378" t="s">
        <v>461</v>
      </c>
      <c r="D9" s="378"/>
      <c r="E9" s="378"/>
      <c r="F9" s="378"/>
      <c r="G9" s="378"/>
      <c r="H9" s="378"/>
      <c r="I9" s="378"/>
      <c r="J9" s="378"/>
      <c r="K9" s="378"/>
      <c r="L9" s="378"/>
      <c r="M9" s="378"/>
      <c r="N9" s="378"/>
    </row>
    <row r="10" spans="2:14" ht="15" customHeight="1" x14ac:dyDescent="0.2">
      <c r="B10" s="3" t="s">
        <v>9</v>
      </c>
      <c r="C10" s="378" t="s">
        <v>463</v>
      </c>
      <c r="D10" s="378"/>
      <c r="E10" s="378"/>
      <c r="F10" s="378"/>
      <c r="G10" s="378"/>
      <c r="H10" s="378"/>
      <c r="I10" s="378"/>
      <c r="J10" s="378"/>
      <c r="K10" s="378"/>
      <c r="L10" s="378"/>
      <c r="M10" s="378"/>
      <c r="N10" s="378"/>
    </row>
    <row r="11" spans="2:14" ht="15" customHeight="1" x14ac:dyDescent="0.2">
      <c r="B11" s="3" t="s">
        <v>10</v>
      </c>
      <c r="C11" s="378" t="s">
        <v>464</v>
      </c>
      <c r="D11" s="378"/>
      <c r="E11" s="378"/>
      <c r="F11" s="378"/>
      <c r="G11" s="378"/>
      <c r="H11" s="378"/>
      <c r="I11" s="378"/>
      <c r="J11" s="378"/>
      <c r="K11" s="378"/>
      <c r="L11" s="378"/>
      <c r="M11" s="378"/>
      <c r="N11" s="378"/>
    </row>
    <row r="12" spans="2:14" ht="16.5" customHeight="1" x14ac:dyDescent="0.2">
      <c r="B12" s="3" t="s">
        <v>11</v>
      </c>
      <c r="C12" s="378" t="s">
        <v>12</v>
      </c>
      <c r="D12" s="378"/>
      <c r="E12" s="378"/>
      <c r="F12" s="378"/>
      <c r="G12" s="378"/>
      <c r="H12" s="378"/>
      <c r="I12" s="378"/>
      <c r="J12" s="378"/>
      <c r="K12" s="378"/>
      <c r="L12" s="378"/>
      <c r="M12" s="378"/>
      <c r="N12" s="378"/>
    </row>
    <row r="13" spans="2:14" ht="15" x14ac:dyDescent="0.2">
      <c r="B13" s="3" t="s">
        <v>13</v>
      </c>
      <c r="C13" s="378" t="s">
        <v>14</v>
      </c>
      <c r="D13" s="378"/>
      <c r="E13" s="378"/>
      <c r="F13" s="378"/>
      <c r="G13" s="378"/>
      <c r="H13" s="378"/>
      <c r="I13" s="378"/>
      <c r="J13" s="378"/>
      <c r="K13" s="378"/>
      <c r="L13" s="378"/>
      <c r="M13" s="378"/>
      <c r="N13" s="378"/>
    </row>
    <row r="14" spans="2:14" ht="15" x14ac:dyDescent="0.2">
      <c r="B14" s="3" t="s">
        <v>15</v>
      </c>
      <c r="C14" s="378" t="s">
        <v>448</v>
      </c>
      <c r="D14" s="378"/>
      <c r="E14" s="378"/>
      <c r="F14" s="378"/>
      <c r="G14" s="378"/>
      <c r="H14" s="378"/>
      <c r="I14" s="378"/>
      <c r="J14" s="378"/>
      <c r="K14" s="378"/>
      <c r="L14" s="378"/>
      <c r="M14" s="378"/>
      <c r="N14" s="378"/>
    </row>
    <row r="15" spans="2:14" ht="15" x14ac:dyDescent="0.2">
      <c r="B15" s="3" t="s">
        <v>16</v>
      </c>
      <c r="C15" s="378" t="s">
        <v>449</v>
      </c>
      <c r="D15" s="378"/>
      <c r="E15" s="378"/>
      <c r="F15" s="378"/>
      <c r="G15" s="378"/>
      <c r="H15" s="378"/>
      <c r="I15" s="378"/>
      <c r="J15" s="378"/>
      <c r="K15" s="378"/>
      <c r="L15" s="378"/>
      <c r="M15" s="378"/>
      <c r="N15" s="378"/>
    </row>
    <row r="16" spans="2:14" ht="15" x14ac:dyDescent="0.2">
      <c r="B16" s="3" t="s">
        <v>17</v>
      </c>
      <c r="C16" s="378" t="s">
        <v>450</v>
      </c>
      <c r="D16" s="378"/>
      <c r="E16" s="378"/>
      <c r="F16" s="378"/>
      <c r="G16" s="378"/>
      <c r="H16" s="378"/>
      <c r="I16" s="378"/>
      <c r="J16" s="378"/>
      <c r="K16" s="378"/>
      <c r="L16" s="378"/>
      <c r="M16" s="378"/>
      <c r="N16" s="378"/>
    </row>
    <row r="17" spans="2:15" ht="15" x14ac:dyDescent="0.2">
      <c r="B17" s="3" t="s">
        <v>18</v>
      </c>
      <c r="C17" s="378" t="s">
        <v>451</v>
      </c>
      <c r="D17" s="378"/>
      <c r="E17" s="378"/>
      <c r="F17" s="378"/>
      <c r="G17" s="378"/>
      <c r="H17" s="378"/>
      <c r="I17" s="378"/>
      <c r="J17" s="378"/>
      <c r="K17" s="378"/>
      <c r="L17" s="378"/>
      <c r="M17" s="378"/>
      <c r="N17" s="378"/>
    </row>
    <row r="21" spans="2:15" ht="15.75" x14ac:dyDescent="0.25">
      <c r="B21" s="5" t="s">
        <v>19</v>
      </c>
      <c r="C21" s="6"/>
      <c r="D21" s="6"/>
      <c r="E21" s="6"/>
      <c r="F21" s="6"/>
      <c r="G21" s="7"/>
      <c r="H21" s="7"/>
      <c r="I21" s="7"/>
      <c r="J21" s="7"/>
      <c r="K21" s="7"/>
      <c r="L21" s="7"/>
      <c r="M21" s="7"/>
      <c r="N21" s="7"/>
    </row>
    <row r="22" spans="2:15" ht="15" x14ac:dyDescent="0.2">
      <c r="B22" s="7" t="s">
        <v>1</v>
      </c>
      <c r="C22" s="379" t="s">
        <v>20</v>
      </c>
      <c r="D22" s="379"/>
      <c r="E22" s="379"/>
      <c r="F22" s="379"/>
      <c r="G22" s="379"/>
      <c r="H22" s="379"/>
      <c r="I22" s="379"/>
      <c r="J22" s="379"/>
      <c r="K22" s="379"/>
      <c r="L22" s="379"/>
      <c r="M22" s="379"/>
      <c r="N22" s="379"/>
    </row>
    <row r="23" spans="2:15" ht="15" x14ac:dyDescent="0.2">
      <c r="B23" s="7" t="s">
        <v>3</v>
      </c>
      <c r="C23" s="379" t="s">
        <v>21</v>
      </c>
      <c r="D23" s="379"/>
      <c r="E23" s="379"/>
      <c r="F23" s="379"/>
      <c r="G23" s="379"/>
      <c r="H23" s="379"/>
      <c r="I23" s="379"/>
      <c r="J23" s="379"/>
      <c r="K23" s="379"/>
      <c r="L23" s="379"/>
      <c r="M23" s="379"/>
      <c r="N23" s="379"/>
    </row>
    <row r="24" spans="2:15" ht="15" x14ac:dyDescent="0.2">
      <c r="B24" s="7" t="s">
        <v>5</v>
      </c>
      <c r="C24" s="379" t="s">
        <v>22</v>
      </c>
      <c r="D24" s="379"/>
      <c r="E24" s="379"/>
      <c r="F24" s="379"/>
      <c r="G24" s="379"/>
      <c r="H24" s="379"/>
      <c r="I24" s="379"/>
      <c r="J24" s="379"/>
      <c r="K24" s="379"/>
      <c r="L24" s="379"/>
      <c r="M24" s="379"/>
      <c r="N24" s="379"/>
    </row>
    <row r="25" spans="2:15" ht="33.75" customHeight="1" x14ac:dyDescent="0.2">
      <c r="B25" s="7" t="s">
        <v>6</v>
      </c>
      <c r="C25" s="379" t="s">
        <v>23</v>
      </c>
      <c r="D25" s="379"/>
      <c r="E25" s="379"/>
      <c r="F25" s="379"/>
      <c r="G25" s="379"/>
      <c r="H25" s="379"/>
      <c r="I25" s="379"/>
      <c r="J25" s="379"/>
      <c r="K25" s="379"/>
      <c r="L25" s="379"/>
      <c r="M25" s="379"/>
      <c r="N25" s="379"/>
      <c r="O25" s="379"/>
    </row>
    <row r="26" spans="2:15" ht="15" x14ac:dyDescent="0.2">
      <c r="B26" s="7" t="s">
        <v>24</v>
      </c>
      <c r="C26" s="379" t="s">
        <v>25</v>
      </c>
      <c r="D26" s="379"/>
      <c r="E26" s="379"/>
      <c r="F26" s="379"/>
      <c r="G26" s="379"/>
      <c r="H26" s="379"/>
      <c r="I26" s="379"/>
      <c r="J26" s="379"/>
      <c r="K26" s="379"/>
      <c r="L26" s="379"/>
      <c r="M26" s="379"/>
      <c r="N26" s="379"/>
    </row>
  </sheetData>
  <sheetProtection password="CC43" sheet="1" objects="1" scenarios="1" formatCells="0" formatColumns="0" formatRows="0"/>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workbookViewId="0">
      <selection activeCell="D13" sqref="D13"/>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מבטחים מוסד לביטוח סוציאלי של העובדים בע"מ</v>
      </c>
    </row>
    <row r="3" spans="2:17" ht="14.25" customHeight="1" x14ac:dyDescent="0.25">
      <c r="B3" s="183" t="str">
        <f>CONCATENATE(הוראות!Z13,הוראות!F13)</f>
        <v>הנתונים ביחידות בודדות לשנת 2018</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v>3743</v>
      </c>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3743</v>
      </c>
      <c r="E14" s="150">
        <v>1169</v>
      </c>
      <c r="F14" s="150">
        <v>1195</v>
      </c>
      <c r="G14" s="150">
        <v>451</v>
      </c>
      <c r="H14" s="150">
        <v>118</v>
      </c>
      <c r="I14" s="151">
        <v>160</v>
      </c>
      <c r="J14" s="152">
        <v>650</v>
      </c>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election activeCell="D13" sqref="D13"/>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מבטחים מוסד לביטוח סוציאלי של העובדים בע"מ</v>
      </c>
    </row>
    <row r="3" spans="2:17" ht="14.25" customHeight="1" x14ac:dyDescent="0.25">
      <c r="B3" s="183" t="str">
        <f>CONCATENATE(הוראות!Z13,הוראות!F13)</f>
        <v>הנתונים ביחידות בודדות לשנת 2018</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3181</v>
      </c>
      <c r="E11" s="144"/>
      <c r="F11" s="144"/>
      <c r="G11" s="144"/>
      <c r="H11" s="144"/>
      <c r="I11" s="144"/>
      <c r="J11" s="145"/>
      <c r="K11" s="143">
        <v>3040</v>
      </c>
      <c r="L11" s="144"/>
      <c r="M11" s="144"/>
      <c r="N11" s="144"/>
      <c r="O11" s="144"/>
      <c r="P11" s="144"/>
      <c r="Q11" s="146"/>
    </row>
    <row r="12" spans="2:17" ht="25.5" x14ac:dyDescent="0.2">
      <c r="B12" s="60" t="s">
        <v>159</v>
      </c>
      <c r="C12" s="61" t="s">
        <v>160</v>
      </c>
      <c r="D12" s="143">
        <v>35520</v>
      </c>
      <c r="E12" s="144"/>
      <c r="F12" s="144"/>
      <c r="G12" s="144"/>
      <c r="H12" s="144"/>
      <c r="I12" s="147"/>
      <c r="J12" s="148"/>
      <c r="K12" s="143">
        <v>5460</v>
      </c>
      <c r="L12" s="144"/>
      <c r="M12" s="144"/>
      <c r="N12" s="144"/>
      <c r="O12" s="144"/>
      <c r="P12" s="144"/>
      <c r="Q12" s="146"/>
    </row>
    <row r="13" spans="2:17" ht="25.5" x14ac:dyDescent="0.2">
      <c r="B13" s="62" t="s">
        <v>161</v>
      </c>
      <c r="C13" s="61" t="s">
        <v>162</v>
      </c>
      <c r="D13" s="143">
        <v>1401</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35474</v>
      </c>
      <c r="E14" s="150">
        <v>28612</v>
      </c>
      <c r="F14" s="150">
        <v>954</v>
      </c>
      <c r="G14" s="150">
        <v>744</v>
      </c>
      <c r="H14" s="150">
        <v>379</v>
      </c>
      <c r="I14" s="151">
        <v>552</v>
      </c>
      <c r="J14" s="152">
        <v>4233</v>
      </c>
      <c r="K14" s="149">
        <f>SUM(L14:Q14)</f>
        <v>4500</v>
      </c>
      <c r="L14" s="150">
        <v>4080</v>
      </c>
      <c r="M14" s="150">
        <v>308</v>
      </c>
      <c r="N14" s="150"/>
      <c r="O14" s="150">
        <v>31</v>
      </c>
      <c r="P14" s="151">
        <v>49</v>
      </c>
      <c r="Q14" s="181">
        <v>32</v>
      </c>
    </row>
    <row r="15" spans="2:17" ht="38.25" x14ac:dyDescent="0.2">
      <c r="B15" s="62" t="s">
        <v>165</v>
      </c>
      <c r="C15" s="61" t="s">
        <v>166</v>
      </c>
      <c r="D15" s="149">
        <f>IF(D11+D12-D14-D13=0,"",D11+D12-D14-D13)</f>
        <v>1826</v>
      </c>
      <c r="E15" s="144"/>
      <c r="F15" s="144"/>
      <c r="G15" s="144"/>
      <c r="H15" s="144"/>
      <c r="I15" s="147"/>
      <c r="J15" s="148"/>
      <c r="K15" s="149">
        <f>IF(K11+K12-K14-K13=0,"",K11+K12-K14-K13)</f>
        <v>4000</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מבטחים מוסד לביטוח סוציאלי של העובדים בע"מ</v>
      </c>
    </row>
    <row r="3" spans="2:17" ht="14.25" customHeight="1" x14ac:dyDescent="0.25">
      <c r="B3" s="183" t="str">
        <f>CONCATENATE(הוראות!Z13,הוראות!F13)</f>
        <v>הנתונים ביחידות בודדות לשנת 2018</v>
      </c>
    </row>
    <row r="4" spans="2:17" ht="14.25" customHeight="1" x14ac:dyDescent="0.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מבטחים מוסד לביטוח סוציאלי של העובדים בע"מ</v>
      </c>
    </row>
    <row r="3" spans="2:24" ht="15.75" x14ac:dyDescent="0.25">
      <c r="B3" s="183" t="str">
        <f>CONCATENATE(הוראות!Z13,הוראות!F13)</f>
        <v>הנתונים ביחידות בודדות לשנת 2018</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מבטחים מוסד לביטוח סוציאלי של העובדים בע"מ</v>
      </c>
    </row>
    <row r="3" spans="2:24" ht="15.75" x14ac:dyDescent="0.25">
      <c r="B3" s="183" t="str">
        <f>CONCATENATE(הוראות!Z13,הוראות!F13)</f>
        <v>הנתונים ביחידות בודדות לשנת 2018</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מבטחים מוסד לביטוח סוציאלי של העובדים בע"מ</v>
      </c>
    </row>
    <row r="3" spans="2:24" ht="15.75" x14ac:dyDescent="0.25">
      <c r="B3" s="183" t="str">
        <f>CONCATENATE(הוראות!Z13,הוראות!F13)</f>
        <v>הנתונים ביחידות בודדות לשנת 2018</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מבטחים מוסד לביטוח סוציאלי של העובדים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2018</v>
      </c>
    </row>
    <row r="4" spans="1:41" x14ac:dyDescent="0.2">
      <c r="B4" s="182" t="s">
        <v>425</v>
      </c>
    </row>
    <row r="5" spans="1:41" ht="13.5" thickBot="1" x14ac:dyDescent="0.25"/>
    <row r="6" spans="1:41" x14ac:dyDescent="0.2">
      <c r="B6" s="408" t="s">
        <v>179</v>
      </c>
      <c r="C6" s="444"/>
      <c r="D6" s="445"/>
      <c r="E6" s="411" t="s">
        <v>26</v>
      </c>
      <c r="F6" s="412"/>
      <c r="G6" s="412"/>
      <c r="H6" s="412"/>
      <c r="I6" s="412"/>
      <c r="J6" s="413"/>
      <c r="K6" s="417" t="s">
        <v>27</v>
      </c>
      <c r="L6" s="418"/>
      <c r="M6" s="419"/>
      <c r="N6" s="419"/>
      <c r="O6" s="419"/>
      <c r="P6" s="419"/>
      <c r="Q6" s="419"/>
      <c r="R6" s="419"/>
      <c r="S6" s="419"/>
      <c r="T6" s="419"/>
      <c r="U6" s="419"/>
      <c r="V6" s="420"/>
      <c r="W6" s="395" t="s">
        <v>529</v>
      </c>
      <c r="X6" s="396"/>
      <c r="Y6" s="396"/>
      <c r="Z6" s="396"/>
      <c r="AA6" s="396"/>
      <c r="AB6" s="396"/>
      <c r="AC6" s="396"/>
      <c r="AD6" s="396"/>
      <c r="AE6" s="396"/>
      <c r="AF6" s="396"/>
      <c r="AG6" s="396"/>
      <c r="AH6" s="397"/>
    </row>
    <row r="7" spans="1:41" ht="12.75" customHeight="1" x14ac:dyDescent="0.2">
      <c r="A7" s="186"/>
      <c r="B7" s="409"/>
      <c r="C7" s="446"/>
      <c r="D7" s="447"/>
      <c r="E7" s="414"/>
      <c r="F7" s="415"/>
      <c r="G7" s="415"/>
      <c r="H7" s="415"/>
      <c r="I7" s="415"/>
      <c r="J7" s="416"/>
      <c r="K7" s="398" t="s">
        <v>180</v>
      </c>
      <c r="L7" s="399"/>
      <c r="M7" s="400"/>
      <c r="N7" s="400"/>
      <c r="O7" s="400"/>
      <c r="P7" s="400"/>
      <c r="Q7" s="400" t="s">
        <v>181</v>
      </c>
      <c r="R7" s="400"/>
      <c r="S7" s="400"/>
      <c r="T7" s="400"/>
      <c r="U7" s="400"/>
      <c r="V7" s="401"/>
      <c r="W7" s="398" t="s">
        <v>30</v>
      </c>
      <c r="X7" s="399"/>
      <c r="Y7" s="400"/>
      <c r="Z7" s="400"/>
      <c r="AA7" s="400"/>
      <c r="AB7" s="400"/>
      <c r="AC7" s="400" t="s">
        <v>31</v>
      </c>
      <c r="AD7" s="400"/>
      <c r="AE7" s="400"/>
      <c r="AF7" s="400"/>
      <c r="AG7" s="400"/>
      <c r="AH7" s="401"/>
      <c r="AI7" s="279"/>
      <c r="AJ7" s="279"/>
      <c r="AK7" s="279"/>
      <c r="AL7" s="279"/>
      <c r="AM7" s="173"/>
    </row>
    <row r="8" spans="1:41" ht="25.5" customHeight="1" x14ac:dyDescent="0.2">
      <c r="A8" s="186"/>
      <c r="B8" s="409"/>
      <c r="C8" s="446"/>
      <c r="D8" s="447"/>
      <c r="E8" s="187" t="s">
        <v>182</v>
      </c>
      <c r="F8" s="47" t="s">
        <v>35</v>
      </c>
      <c r="G8" s="47" t="s">
        <v>36</v>
      </c>
      <c r="H8" s="47" t="s">
        <v>37</v>
      </c>
      <c r="I8" s="47" t="s">
        <v>38</v>
      </c>
      <c r="J8" s="188" t="s">
        <v>39</v>
      </c>
      <c r="K8" s="187" t="s">
        <v>182</v>
      </c>
      <c r="L8" s="47" t="s">
        <v>40</v>
      </c>
      <c r="M8" s="47" t="s">
        <v>394</v>
      </c>
      <c r="N8" s="47" t="s">
        <v>395</v>
      </c>
      <c r="O8" s="47" t="s">
        <v>396</v>
      </c>
      <c r="P8" s="188" t="s">
        <v>41</v>
      </c>
      <c r="Q8" s="187" t="s">
        <v>182</v>
      </c>
      <c r="R8" s="47" t="s">
        <v>40</v>
      </c>
      <c r="S8" s="47" t="s">
        <v>394</v>
      </c>
      <c r="T8" s="47" t="s">
        <v>395</v>
      </c>
      <c r="U8" s="47" t="s">
        <v>396</v>
      </c>
      <c r="V8" s="188" t="s">
        <v>41</v>
      </c>
      <c r="W8" s="187" t="s">
        <v>182</v>
      </c>
      <c r="X8" s="47" t="s">
        <v>40</v>
      </c>
      <c r="Y8" s="47" t="s">
        <v>394</v>
      </c>
      <c r="Z8" s="47" t="s">
        <v>395</v>
      </c>
      <c r="AA8" s="47" t="s">
        <v>396</v>
      </c>
      <c r="AB8" s="188" t="s">
        <v>41</v>
      </c>
      <c r="AC8" s="187" t="s">
        <v>182</v>
      </c>
      <c r="AD8" s="47" t="s">
        <v>40</v>
      </c>
      <c r="AE8" s="47" t="s">
        <v>394</v>
      </c>
      <c r="AF8" s="47" t="s">
        <v>395</v>
      </c>
      <c r="AG8" s="47" t="s">
        <v>396</v>
      </c>
      <c r="AH8" s="188" t="s">
        <v>41</v>
      </c>
      <c r="AI8" s="279"/>
      <c r="AJ8" s="279"/>
      <c r="AK8" s="279"/>
      <c r="AL8" s="279"/>
      <c r="AM8" s="173"/>
    </row>
    <row r="9" spans="1:41" ht="13.5" thickBot="1" x14ac:dyDescent="0.25">
      <c r="A9" s="192"/>
      <c r="B9" s="410"/>
      <c r="C9" s="448"/>
      <c r="D9" s="449"/>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526</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446</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38"/>
      <c r="C26" s="438"/>
      <c r="D26" s="438"/>
      <c r="E26" s="301"/>
      <c r="F26" s="301"/>
      <c r="G26" s="301"/>
      <c r="H26" s="301"/>
      <c r="I26" s="301"/>
      <c r="J26" s="301"/>
    </row>
    <row r="27" spans="1:39" x14ac:dyDescent="0.2">
      <c r="B27" s="364" t="s">
        <v>527</v>
      </c>
      <c r="C27" s="363"/>
      <c r="H27" s="303"/>
      <c r="I27" s="303"/>
      <c r="J27" s="303"/>
    </row>
    <row r="28" spans="1:39" x14ac:dyDescent="0.2">
      <c r="A28" s="262"/>
      <c r="B28" s="436"/>
      <c r="C28" s="436"/>
      <c r="D28" s="436"/>
      <c r="E28" s="304"/>
      <c r="F28" s="304"/>
      <c r="G28" s="304"/>
      <c r="H28" s="304"/>
      <c r="I28" s="304"/>
      <c r="J28" s="304"/>
    </row>
    <row r="29" spans="1:39" x14ac:dyDescent="0.2">
      <c r="A29" s="303"/>
      <c r="B29" s="437"/>
      <c r="C29" s="440"/>
      <c r="D29" s="440"/>
      <c r="E29" s="305"/>
      <c r="F29" s="305"/>
      <c r="G29" s="305"/>
      <c r="H29" s="305"/>
      <c r="I29" s="305"/>
      <c r="J29" s="305"/>
    </row>
    <row r="30" spans="1:39" x14ac:dyDescent="0.2">
      <c r="A30" s="303"/>
      <c r="B30" s="437"/>
      <c r="C30" s="437"/>
      <c r="D30" s="437"/>
      <c r="E30" s="302"/>
      <c r="F30" s="302"/>
      <c r="G30" s="302"/>
      <c r="H30" s="302"/>
      <c r="I30" s="302"/>
      <c r="J30" s="302"/>
    </row>
    <row r="31" spans="1:39" x14ac:dyDescent="0.2">
      <c r="A31" s="303"/>
      <c r="B31" s="437"/>
      <c r="C31" s="437"/>
      <c r="D31" s="437"/>
      <c r="E31" s="302"/>
      <c r="F31" s="302"/>
      <c r="G31" s="302"/>
      <c r="H31" s="302"/>
      <c r="I31" s="302"/>
      <c r="J31" s="302"/>
    </row>
    <row r="32" spans="1:39" x14ac:dyDescent="0.2">
      <c r="A32" s="278"/>
      <c r="B32" s="436"/>
      <c r="C32" s="436"/>
      <c r="D32" s="436"/>
      <c r="E32" s="304"/>
      <c r="F32" s="304"/>
      <c r="G32" s="304"/>
      <c r="H32" s="304"/>
      <c r="I32" s="304"/>
      <c r="J32" s="304"/>
    </row>
    <row r="33" spans="1:10" x14ac:dyDescent="0.2">
      <c r="A33" s="303"/>
      <c r="B33" s="436"/>
      <c r="C33" s="436"/>
      <c r="D33" s="436"/>
      <c r="E33" s="304"/>
      <c r="F33" s="304"/>
      <c r="G33" s="304"/>
      <c r="H33" s="304"/>
      <c r="I33" s="304"/>
      <c r="J33" s="304"/>
    </row>
    <row r="34" spans="1:10" x14ac:dyDescent="0.2">
      <c r="A34" s="303"/>
      <c r="B34" s="436"/>
      <c r="C34" s="436"/>
      <c r="D34" s="436"/>
      <c r="E34" s="304"/>
      <c r="F34" s="304"/>
      <c r="G34" s="304"/>
      <c r="H34" s="304"/>
      <c r="I34" s="304"/>
      <c r="J34" s="304"/>
    </row>
    <row r="35" spans="1:10" x14ac:dyDescent="0.2">
      <c r="A35" s="278"/>
      <c r="B35" s="436"/>
      <c r="C35" s="436"/>
      <c r="D35" s="436"/>
      <c r="E35" s="304"/>
      <c r="F35" s="304"/>
      <c r="G35" s="304"/>
      <c r="H35" s="304"/>
      <c r="I35" s="304"/>
      <c r="J35" s="304"/>
    </row>
    <row r="36" spans="1:10" x14ac:dyDescent="0.2">
      <c r="A36" s="303"/>
      <c r="B36" s="436"/>
      <c r="C36" s="436"/>
      <c r="D36" s="436"/>
      <c r="E36" s="304"/>
      <c r="F36" s="304"/>
      <c r="G36" s="304"/>
      <c r="H36" s="304"/>
      <c r="I36" s="304"/>
      <c r="J36" s="304"/>
    </row>
    <row r="37" spans="1:10" x14ac:dyDescent="0.2">
      <c r="A37" s="303"/>
      <c r="B37" s="436"/>
      <c r="C37" s="436"/>
      <c r="D37" s="436"/>
      <c r="E37" s="304"/>
      <c r="F37" s="304"/>
      <c r="G37" s="304"/>
      <c r="H37" s="304"/>
      <c r="I37" s="304"/>
      <c r="J37" s="304"/>
    </row>
    <row r="38" spans="1:10" x14ac:dyDescent="0.2">
      <c r="A38" s="303"/>
      <c r="B38" s="436"/>
      <c r="C38" s="436"/>
      <c r="D38" s="436"/>
      <c r="E38" s="304"/>
      <c r="F38" s="304"/>
      <c r="G38" s="304"/>
      <c r="H38" s="304"/>
      <c r="I38" s="304"/>
      <c r="J38" s="304"/>
    </row>
    <row r="39" spans="1:10" x14ac:dyDescent="0.2">
      <c r="A39" s="303"/>
    </row>
  </sheetData>
  <sheetProtection password="CC43" sheet="1" formatCells="0" formatColumns="0" formatRows="0"/>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מבטחים מוסד לביטוח סוציאלי של העובדים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2018</v>
      </c>
      <c r="F3" s="121">
        <f>E3-1</f>
        <v>-1</v>
      </c>
    </row>
    <row r="4" spans="1:68" x14ac:dyDescent="0.2">
      <c r="B4" s="182" t="s">
        <v>425</v>
      </c>
    </row>
    <row r="5" spans="1:68" ht="13.5" thickBot="1" x14ac:dyDescent="0.25"/>
    <row r="6" spans="1:68" x14ac:dyDescent="0.2">
      <c r="A6" s="269"/>
      <c r="B6" s="450" t="s">
        <v>179</v>
      </c>
      <c r="C6" s="444"/>
      <c r="D6" s="445"/>
      <c r="E6" s="453" t="s">
        <v>87</v>
      </c>
      <c r="F6" s="454"/>
      <c r="G6" s="454"/>
      <c r="H6" s="454"/>
      <c r="I6" s="454"/>
      <c r="J6" s="455"/>
      <c r="K6" s="453" t="s">
        <v>88</v>
      </c>
      <c r="L6" s="454"/>
      <c r="M6" s="454"/>
      <c r="N6" s="454"/>
      <c r="O6" s="454"/>
      <c r="P6" s="455"/>
      <c r="Q6" s="453" t="s">
        <v>89</v>
      </c>
      <c r="R6" s="454"/>
      <c r="S6" s="454"/>
      <c r="T6" s="454"/>
      <c r="U6" s="454"/>
      <c r="V6" s="455"/>
      <c r="W6" s="453" t="s">
        <v>90</v>
      </c>
      <c r="X6" s="454"/>
      <c r="Y6" s="454"/>
      <c r="Z6" s="454"/>
      <c r="AA6" s="454"/>
      <c r="AB6" s="455"/>
      <c r="AC6" s="453" t="s">
        <v>91</v>
      </c>
      <c r="AD6" s="454"/>
      <c r="AE6" s="454"/>
      <c r="AF6" s="454"/>
      <c r="AG6" s="454"/>
      <c r="AH6" s="455"/>
      <c r="AI6" s="453" t="s">
        <v>92</v>
      </c>
      <c r="AJ6" s="454"/>
      <c r="AK6" s="454"/>
      <c r="AL6" s="454"/>
      <c r="AM6" s="454"/>
      <c r="AN6" s="455"/>
      <c r="AO6" s="453" t="s">
        <v>93</v>
      </c>
      <c r="AP6" s="454"/>
      <c r="AQ6" s="454"/>
      <c r="AR6" s="454"/>
      <c r="AS6" s="454"/>
      <c r="AT6" s="455"/>
      <c r="AU6" s="453" t="s">
        <v>94</v>
      </c>
      <c r="AV6" s="454"/>
      <c r="AW6" s="454"/>
      <c r="AX6" s="454"/>
      <c r="AY6" s="454"/>
      <c r="AZ6" s="455"/>
      <c r="BA6" s="453" t="s">
        <v>95</v>
      </c>
      <c r="BB6" s="454"/>
      <c r="BC6" s="454"/>
      <c r="BD6" s="454"/>
      <c r="BE6" s="454"/>
      <c r="BF6" s="455"/>
      <c r="BG6" s="279"/>
      <c r="BH6" s="279"/>
      <c r="BI6" s="279"/>
      <c r="BJ6" s="279"/>
      <c r="BK6" s="279"/>
      <c r="BL6" s="173"/>
    </row>
    <row r="7" spans="1:68" ht="25.5" customHeight="1" x14ac:dyDescent="0.2">
      <c r="A7" s="270"/>
      <c r="B7" s="451"/>
      <c r="C7" s="446"/>
      <c r="D7" s="447"/>
      <c r="E7" s="189" t="s">
        <v>182</v>
      </c>
      <c r="F7" s="47" t="s">
        <v>40</v>
      </c>
      <c r="G7" s="47" t="s">
        <v>394</v>
      </c>
      <c r="H7" s="47" t="s">
        <v>395</v>
      </c>
      <c r="I7" s="47" t="s">
        <v>396</v>
      </c>
      <c r="J7" s="160" t="s">
        <v>41</v>
      </c>
      <c r="K7" s="189" t="s">
        <v>182</v>
      </c>
      <c r="L7" s="47" t="s">
        <v>40</v>
      </c>
      <c r="M7" s="47" t="s">
        <v>394</v>
      </c>
      <c r="N7" s="47" t="s">
        <v>395</v>
      </c>
      <c r="O7" s="47" t="s">
        <v>396</v>
      </c>
      <c r="P7" s="160" t="s">
        <v>41</v>
      </c>
      <c r="Q7" s="189" t="s">
        <v>182</v>
      </c>
      <c r="R7" s="47" t="s">
        <v>40</v>
      </c>
      <c r="S7" s="47" t="s">
        <v>394</v>
      </c>
      <c r="T7" s="47" t="s">
        <v>395</v>
      </c>
      <c r="U7" s="47" t="s">
        <v>396</v>
      </c>
      <c r="V7" s="160" t="s">
        <v>41</v>
      </c>
      <c r="W7" s="189" t="s">
        <v>182</v>
      </c>
      <c r="X7" s="47" t="s">
        <v>40</v>
      </c>
      <c r="Y7" s="47" t="s">
        <v>394</v>
      </c>
      <c r="Z7" s="47" t="s">
        <v>395</v>
      </c>
      <c r="AA7" s="47" t="s">
        <v>396</v>
      </c>
      <c r="AB7" s="160" t="s">
        <v>41</v>
      </c>
      <c r="AC7" s="189" t="s">
        <v>182</v>
      </c>
      <c r="AD7" s="47" t="s">
        <v>40</v>
      </c>
      <c r="AE7" s="47" t="s">
        <v>394</v>
      </c>
      <c r="AF7" s="47" t="s">
        <v>395</v>
      </c>
      <c r="AG7" s="47" t="s">
        <v>396</v>
      </c>
      <c r="AH7" s="160" t="s">
        <v>41</v>
      </c>
      <c r="AI7" s="189" t="s">
        <v>182</v>
      </c>
      <c r="AJ7" s="47" t="s">
        <v>40</v>
      </c>
      <c r="AK7" s="47" t="s">
        <v>394</v>
      </c>
      <c r="AL7" s="47" t="s">
        <v>395</v>
      </c>
      <c r="AM7" s="47" t="s">
        <v>396</v>
      </c>
      <c r="AN7" s="160" t="s">
        <v>41</v>
      </c>
      <c r="AO7" s="189" t="s">
        <v>182</v>
      </c>
      <c r="AP7" s="47" t="s">
        <v>40</v>
      </c>
      <c r="AQ7" s="47" t="s">
        <v>394</v>
      </c>
      <c r="AR7" s="47" t="s">
        <v>395</v>
      </c>
      <c r="AS7" s="47" t="s">
        <v>396</v>
      </c>
      <c r="AT7" s="160" t="s">
        <v>41</v>
      </c>
      <c r="AU7" s="189" t="s">
        <v>182</v>
      </c>
      <c r="AV7" s="47" t="s">
        <v>40</v>
      </c>
      <c r="AW7" s="47" t="s">
        <v>394</v>
      </c>
      <c r="AX7" s="47" t="s">
        <v>395</v>
      </c>
      <c r="AY7" s="47" t="s">
        <v>396</v>
      </c>
      <c r="AZ7" s="160" t="s">
        <v>41</v>
      </c>
      <c r="BA7" s="189" t="s">
        <v>182</v>
      </c>
      <c r="BB7" s="47" t="s">
        <v>40</v>
      </c>
      <c r="BC7" s="47" t="s">
        <v>394</v>
      </c>
      <c r="BD7" s="47" t="s">
        <v>395</v>
      </c>
      <c r="BE7" s="47" t="s">
        <v>396</v>
      </c>
      <c r="BF7" s="191" t="s">
        <v>41</v>
      </c>
      <c r="BG7" s="279"/>
      <c r="BH7" s="279"/>
      <c r="BI7" s="279"/>
      <c r="BJ7" s="279"/>
      <c r="BK7" s="279"/>
      <c r="BL7" s="173"/>
    </row>
    <row r="8" spans="1:68" ht="13.5" thickBot="1" x14ac:dyDescent="0.25">
      <c r="A8" s="271"/>
      <c r="B8" s="452"/>
      <c r="C8" s="448"/>
      <c r="D8" s="449"/>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526</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446</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38"/>
      <c r="C25" s="438"/>
      <c r="D25" s="438"/>
      <c r="E25" s="301"/>
      <c r="F25" s="301"/>
      <c r="G25" s="301"/>
      <c r="H25" s="301"/>
      <c r="I25" s="301"/>
      <c r="J25" s="301"/>
    </row>
    <row r="26" spans="1:64" x14ac:dyDescent="0.2">
      <c r="A26" s="301"/>
      <c r="B26" s="364" t="s">
        <v>527</v>
      </c>
      <c r="C26" s="364"/>
      <c r="D26" s="364"/>
      <c r="E26" s="303"/>
      <c r="F26" s="303"/>
      <c r="G26" s="303"/>
      <c r="H26" s="303"/>
      <c r="I26" s="303"/>
      <c r="J26" s="303"/>
    </row>
    <row r="27" spans="1:64" x14ac:dyDescent="0.2">
      <c r="A27" s="262"/>
      <c r="B27" s="436"/>
      <c r="C27" s="436"/>
      <c r="D27" s="436"/>
      <c r="E27" s="304"/>
      <c r="F27" s="304"/>
      <c r="G27" s="304"/>
      <c r="H27" s="304"/>
      <c r="I27" s="304"/>
      <c r="J27" s="304"/>
    </row>
    <row r="28" spans="1:64" x14ac:dyDescent="0.2">
      <c r="A28" s="303"/>
      <c r="B28" s="437"/>
      <c r="C28" s="440"/>
      <c r="D28" s="440"/>
      <c r="E28" s="305"/>
      <c r="F28" s="305"/>
      <c r="G28" s="305"/>
      <c r="H28" s="305"/>
      <c r="I28" s="305"/>
      <c r="J28" s="305"/>
    </row>
    <row r="29" spans="1:64" x14ac:dyDescent="0.2">
      <c r="A29" s="303"/>
      <c r="B29" s="437"/>
      <c r="C29" s="437"/>
      <c r="D29" s="437"/>
      <c r="E29" s="302"/>
      <c r="F29" s="302"/>
      <c r="G29" s="302"/>
      <c r="H29" s="302"/>
      <c r="I29" s="302"/>
      <c r="J29" s="302"/>
    </row>
    <row r="30" spans="1:64" x14ac:dyDescent="0.2">
      <c r="A30" s="303"/>
      <c r="B30" s="437"/>
      <c r="C30" s="437"/>
      <c r="D30" s="437"/>
      <c r="E30" s="302"/>
      <c r="F30" s="302"/>
      <c r="G30" s="302"/>
      <c r="H30" s="302"/>
      <c r="I30" s="302"/>
      <c r="J30" s="302"/>
    </row>
    <row r="31" spans="1:64" x14ac:dyDescent="0.2">
      <c r="A31" s="278"/>
      <c r="B31" s="436"/>
      <c r="C31" s="436"/>
      <c r="D31" s="436"/>
      <c r="E31" s="304"/>
      <c r="F31" s="304"/>
      <c r="G31" s="304"/>
      <c r="H31" s="304"/>
      <c r="I31" s="304"/>
      <c r="J31" s="304"/>
    </row>
    <row r="32" spans="1:64" x14ac:dyDescent="0.2">
      <c r="A32" s="303"/>
      <c r="B32" s="436"/>
      <c r="C32" s="436"/>
      <c r="D32" s="436"/>
      <c r="E32" s="304"/>
      <c r="F32" s="304"/>
      <c r="G32" s="304"/>
      <c r="H32" s="304"/>
      <c r="I32" s="304"/>
      <c r="J32" s="304"/>
    </row>
    <row r="33" spans="1:10" x14ac:dyDescent="0.2">
      <c r="A33" s="303"/>
      <c r="B33" s="436"/>
      <c r="C33" s="436"/>
      <c r="D33" s="436"/>
      <c r="E33" s="304"/>
      <c r="F33" s="304"/>
      <c r="G33" s="304"/>
      <c r="H33" s="304"/>
      <c r="I33" s="304"/>
      <c r="J33" s="304"/>
    </row>
    <row r="34" spans="1:10" x14ac:dyDescent="0.2">
      <c r="A34" s="278"/>
      <c r="B34" s="436"/>
      <c r="C34" s="436"/>
      <c r="D34" s="436"/>
      <c r="E34" s="304"/>
      <c r="F34" s="304"/>
      <c r="G34" s="304"/>
      <c r="H34" s="304"/>
      <c r="I34" s="304"/>
      <c r="J34" s="304"/>
    </row>
    <row r="35" spans="1:10" x14ac:dyDescent="0.2">
      <c r="A35" s="303"/>
      <c r="B35" s="436"/>
      <c r="C35" s="436"/>
      <c r="D35" s="436"/>
      <c r="E35" s="304"/>
      <c r="F35" s="304"/>
      <c r="G35" s="304"/>
      <c r="H35" s="304"/>
      <c r="I35" s="304"/>
      <c r="J35" s="304"/>
    </row>
    <row r="36" spans="1:10" x14ac:dyDescent="0.2">
      <c r="A36" s="303"/>
      <c r="B36" s="436"/>
      <c r="C36" s="436"/>
      <c r="D36" s="436"/>
      <c r="E36" s="304"/>
      <c r="F36" s="304"/>
      <c r="G36" s="304"/>
      <c r="H36" s="304"/>
      <c r="I36" s="304"/>
      <c r="J36" s="304"/>
    </row>
    <row r="37" spans="1:10" x14ac:dyDescent="0.2">
      <c r="A37" s="303"/>
      <c r="B37" s="436"/>
      <c r="C37" s="436"/>
      <c r="D37" s="436"/>
      <c r="E37" s="304"/>
      <c r="F37" s="304"/>
      <c r="G37" s="304"/>
      <c r="H37" s="304"/>
      <c r="I37" s="304"/>
      <c r="J37" s="304"/>
    </row>
    <row r="38" spans="1:10" x14ac:dyDescent="0.2">
      <c r="A38" s="303"/>
    </row>
  </sheetData>
  <sheetProtection password="CC43" sheet="1" objects="1" scenarios="1" formatCells="0" formatColumns="0" formatRows="0"/>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tabSelected="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41" sqref="T41"/>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מבטחים מוסד לביטוח סוציאלי של העובדים בע"מ</v>
      </c>
    </row>
    <row r="3" spans="1:25" ht="12.75" customHeight="1" x14ac:dyDescent="0.3">
      <c r="A3" s="268"/>
      <c r="B3" s="183" t="str">
        <f>CONCATENATE(הוראות!Z13,הוראות!F13)</f>
        <v>הנתונים ביחידות בודדות לשנת 2018</v>
      </c>
      <c r="C3" s="268"/>
      <c r="D3" s="268"/>
      <c r="E3" s="268"/>
      <c r="F3" s="268"/>
      <c r="G3" s="268"/>
      <c r="H3" s="268"/>
      <c r="I3" s="268"/>
      <c r="J3" s="268"/>
      <c r="K3" s="268"/>
      <c r="L3" s="268"/>
      <c r="M3" s="268"/>
      <c r="N3" s="268"/>
      <c r="O3" s="268"/>
      <c r="P3" s="268"/>
      <c r="Q3" s="268"/>
      <c r="R3" s="268"/>
      <c r="S3" s="268"/>
    </row>
    <row r="4" spans="1:25" ht="13.5" customHeight="1" x14ac:dyDescent="0.3">
      <c r="A4" s="158"/>
      <c r="B4" s="182" t="s">
        <v>425</v>
      </c>
    </row>
    <row r="6" spans="1:25" ht="13.5" thickBot="1" x14ac:dyDescent="0.25"/>
    <row r="7" spans="1:25" x14ac:dyDescent="0.2">
      <c r="A7" s="269"/>
      <c r="B7" s="450" t="s">
        <v>179</v>
      </c>
      <c r="C7" s="444"/>
      <c r="D7" s="444"/>
      <c r="E7" s="453" t="s">
        <v>140</v>
      </c>
      <c r="F7" s="454"/>
      <c r="G7" s="454"/>
      <c r="H7" s="454"/>
      <c r="I7" s="454"/>
      <c r="J7" s="455"/>
      <c r="K7" s="453" t="s">
        <v>141</v>
      </c>
      <c r="L7" s="454"/>
      <c r="M7" s="454"/>
      <c r="N7" s="454"/>
      <c r="O7" s="454"/>
      <c r="P7" s="455"/>
      <c r="Q7" s="453" t="s">
        <v>142</v>
      </c>
      <c r="R7" s="454"/>
      <c r="S7" s="454"/>
      <c r="T7" s="454"/>
      <c r="U7" s="454"/>
      <c r="V7" s="455"/>
    </row>
    <row r="8" spans="1:25" ht="25.5" customHeight="1" x14ac:dyDescent="0.2">
      <c r="A8" s="270"/>
      <c r="B8" s="446"/>
      <c r="C8" s="446"/>
      <c r="D8" s="446"/>
      <c r="E8" s="189" t="s">
        <v>182</v>
      </c>
      <c r="F8" s="47" t="s">
        <v>40</v>
      </c>
      <c r="G8" s="47" t="s">
        <v>394</v>
      </c>
      <c r="H8" s="47" t="s">
        <v>395</v>
      </c>
      <c r="I8" s="47" t="s">
        <v>396</v>
      </c>
      <c r="J8" s="160" t="s">
        <v>41</v>
      </c>
      <c r="K8" s="189" t="s">
        <v>182</v>
      </c>
      <c r="L8" s="47" t="s">
        <v>40</v>
      </c>
      <c r="M8" s="47" t="s">
        <v>394</v>
      </c>
      <c r="N8" s="47" t="s">
        <v>395</v>
      </c>
      <c r="O8" s="47" t="s">
        <v>396</v>
      </c>
      <c r="P8" s="160" t="s">
        <v>41</v>
      </c>
      <c r="Q8" s="189" t="s">
        <v>182</v>
      </c>
      <c r="R8" s="47" t="s">
        <v>40</v>
      </c>
      <c r="S8" s="47" t="s">
        <v>394</v>
      </c>
      <c r="T8" s="47" t="s">
        <v>395</v>
      </c>
      <c r="U8" s="47" t="s">
        <v>396</v>
      </c>
      <c r="V8" s="191" t="s">
        <v>41</v>
      </c>
    </row>
    <row r="9" spans="1:25" ht="13.5" thickBot="1" x14ac:dyDescent="0.25">
      <c r="A9" s="271"/>
      <c r="B9" s="448"/>
      <c r="C9" s="448"/>
      <c r="D9" s="448"/>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71" t="s">
        <v>73</v>
      </c>
      <c r="C10" s="472"/>
      <c r="D10" s="472"/>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526</v>
      </c>
      <c r="C11" s="272"/>
      <c r="D11" s="273"/>
      <c r="E11" s="78">
        <f>SUM(F11:J11)</f>
        <v>0.95223260643821384</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0.77777777777777779</v>
      </c>
      <c r="G11" s="79">
        <f>IF((' פנסיוני א3'!F12+' פנסיוני א3'!M12+' פנסיוני א3'!F13+' פנסיוני א3'!M13)=0,0,(' פנסיוני א3'!F12+' פנסיוני א3'!M12+' פנסיוני א3'!F13+' פנסיוני א3'!M13)/(' פנסיוני א3'!$C$17+' פנסיוני א3'!$J$17))</f>
        <v>0.13707165109034267</v>
      </c>
      <c r="H11" s="79">
        <f>IF((' פנסיוני א3'!G12+' פנסיוני א3'!N12+' פנסיוני א3'!G13+' פנסיוני א3'!N13)=0,0,(' פנסיוני א3'!G12+' פנסיוני א3'!N12+' פנסיוני א3'!G13+' פנסיוני א3'!N13)/(' פנסיוני א3'!$C$17+' פנסיוני א3'!$J$17))</f>
        <v>2.5960539979231569E-2</v>
      </c>
      <c r="I11" s="79">
        <f>IF((' פנסיוני א3'!H12+' פנסיוני א3'!O12+' פנסיוני א3'!H13+' פנסיוני א3'!O13)=0,0,(' פנסיוני א3'!H12+' פנסיוני א3'!O12+' פנסיוני א3'!H13+' פנסיוני א3'!O13)/(' פנסיוני א3'!$C$17+' פנסיוני א3'!$J$17))</f>
        <v>4.1536863966770508E-3</v>
      </c>
      <c r="J11" s="79">
        <f>IF((' פנסיוני א3'!I12+' פנסיוני א3'!P12+' פנסיוני א3'!I13+' פנסיוני א3'!P13)=0,0,(' פנסיוני א3'!I12+' פנסיוני א3'!P12+' פנסיוני א3'!I13+' פנסיוני א3'!P13)/(' פנסיוני א3'!$C$17+' פנסיוני א3'!$J$17))</f>
        <v>7.2689511941848393E-3</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0.99075144508670521</v>
      </c>
      <c r="R11" s="79">
        <f>IF(' פנסיוני א3'!AF12+' פנסיוני א3'!AG12+' פנסיוני א3'!AF13+' פנסיוני א3'!AG13=0,0,(' פנסיוני א3'!AF12+' פנסיוני א3'!AG12+' פנסיוני א3'!AF13+' פנסיוני א3'!AG13)/' פנסיוני א3'!$AE$17)</f>
        <v>0.58323699421965314</v>
      </c>
      <c r="S11" s="79">
        <f>IF(' פנסיוני א3'!AH12+' פנסיוני א3'!AH13=0,0,(' פנסיוני א3'!AH12+' פנסיוני א3'!AH13)/' פנסיוני א3'!$AE$17)</f>
        <v>0.31271676300578033</v>
      </c>
      <c r="T11" s="79">
        <f>IF(' פנסיוני א3'!AI12+' פנסיוני א3'!AI13=0,0,(' פנסיוני א3'!AI12+' פנסיוני א3'!AI13)/' פנסיוני א3'!$AE$17)</f>
        <v>8.7283236994219651E-2</v>
      </c>
      <c r="U11" s="79">
        <f>IF(' פנסיוני א3'!AJ12+' פנסיוני א3'!AJ13=0,0,(' פנסיוני א3'!AJ12+' פנסיוני א3'!AJ13)/' פנסיוני א3'!$AE$17)</f>
        <v>6.3583815028901737E-3</v>
      </c>
      <c r="V11" s="81">
        <f>IF(' פנסיוני א3'!AK12+' פנסיוני א3'!AK13=0,0,(' פנסיוני א3'!AK12+' פנסיוני א3'!AK13)/' פנסיוני א3'!$AE$17)</f>
        <v>1.1560693641618498E-3</v>
      </c>
    </row>
    <row r="12" spans="1:25" x14ac:dyDescent="0.2">
      <c r="A12" s="202">
        <v>4</v>
      </c>
      <c r="B12" s="203" t="s">
        <v>77</v>
      </c>
      <c r="C12" s="272"/>
      <c r="D12" s="273"/>
      <c r="E12" s="78">
        <f>SUM(F12:J12)</f>
        <v>4.6728971962616828E-2</v>
      </c>
      <c r="F12" s="79">
        <f>IF((' פנסיוני א3'!D14+' פנסיוני א3'!K14+' פנסיוני א3'!E14+' פנסיוני א3'!L14)=0,0,(' פנסיוני א3'!D14+' פנסיוני א3'!K14+' פנסיוני א3'!E14+' פנסיוני א3'!L14)/(' פנסיוני א3'!$C$17+' פנסיוני א3'!$J$17))</f>
        <v>2.0768431983385256E-2</v>
      </c>
      <c r="G12" s="79">
        <f>IF((' פנסיוני א3'!F14+' פנסיוני א3'!M14)=0,0,(' פנסיוני א3'!F14+' פנסיוני א3'!M14)/(' פנסיוני א3'!$C$17+' פנסיוני א3'!$J$17))</f>
        <v>1.7653167185877467E-2</v>
      </c>
      <c r="H12" s="79">
        <f>IF((' פנסיוני א3'!G14+' פנסיוני א3'!N14)=0,0,(' פנסיוני א3'!G14+' פנסיוני א3'!N14)/(' פנסיוני א3'!$C$17+' פנסיוני א3'!$J$17))</f>
        <v>3.1152647975077881E-3</v>
      </c>
      <c r="I12" s="79">
        <f>IF((' פנסיוני א3'!H14+' פנסיוני א3'!O14)=0,0,(' פנסיוני א3'!H14+' פנסיוני א3'!O14)/(' פנסיוני א3'!$C$17+' פנסיוני א3'!$J$17))</f>
        <v>3.1152647975077881E-3</v>
      </c>
      <c r="J12" s="79">
        <f>IF((' פנסיוני א3'!I14+' פנסיוני א3'!P14)=0,0,(' פנסיוני א3'!I14+' פנסיוני א3'!P14)/(' פנסיוני א3'!$C$17+' פנסיוני א3'!$J$17))</f>
        <v>2.0768431983385254E-3</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5.7803468208092483E-3</v>
      </c>
      <c r="R12" s="79">
        <f>IF(' פנסיוני א3'!AF14+' פנסיוני א3'!AG14=0,0,(' פנסיוני א3'!AF14+' פנסיוני א3'!AG14)/' פנסיוני א3'!$AE$17)</f>
        <v>4.0462427745664737E-3</v>
      </c>
      <c r="S12" s="79">
        <f>IF(' פנסיוני א3'!AH14=0,0,' פנסיוני א3'!AH14/' פנסיוני א3'!$AE$17)</f>
        <v>5.7803468208092489E-4</v>
      </c>
      <c r="T12" s="79">
        <f>IF(' פנסיוני א3'!AI14=0,0,' פנסיוני א3'!AI14/' פנסיוני א3'!$AE$17)</f>
        <v>1.1560693641618498E-3</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1.0384215991692627E-3</v>
      </c>
      <c r="F14" s="79">
        <f>IF((' פנסיוני א3'!D16+' פנסיוני א3'!K16+' פנסיוני א3'!E16+' פנסיוני א3'!L16)=0,0,(' פנסיוני א3'!D16+' פנסיוני א3'!K16+' פנסיוני א3'!E16+' פנסיוני א3'!L16)/(' פנסיוני א3'!$C$17+' פנסיוני א3'!$J$17))</f>
        <v>1.0384215991692627E-3</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3.4682080924855491E-3</v>
      </c>
      <c r="R14" s="79">
        <f>IF(' פנסיוני א3'!AF16+' פנסיוני א3'!AG16=0,0,(' פנסיוני א3'!AF16+' פנסיוני א3'!AG16)/' פנסיוני א3'!$AE$17)</f>
        <v>2.8901734104046241E-3</v>
      </c>
      <c r="S14" s="79">
        <f>IF(' פנסיוני א3'!AH16=0,0,' פנסיוני א3'!AH16/' פנסיוני א3'!$AE$17)</f>
        <v>5.7803468208092489E-4</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0" t="s">
        <v>183</v>
      </c>
      <c r="C15" s="461"/>
      <c r="D15" s="461"/>
      <c r="E15" s="78">
        <f t="shared" ref="E15:V15" si="0">SUM(E11:E14)</f>
        <v>0.99999999999999989</v>
      </c>
      <c r="F15" s="92">
        <f t="shared" si="0"/>
        <v>0.79958463136033231</v>
      </c>
      <c r="G15" s="92">
        <f t="shared" si="0"/>
        <v>0.15472481827622014</v>
      </c>
      <c r="H15" s="92">
        <f t="shared" si="0"/>
        <v>2.9075804776739357E-2</v>
      </c>
      <c r="I15" s="92">
        <f t="shared" si="0"/>
        <v>7.2689511941848393E-3</v>
      </c>
      <c r="J15" s="83">
        <f t="shared" si="0"/>
        <v>9.3457943925233655E-3</v>
      </c>
      <c r="K15" s="78">
        <f t="shared" si="0"/>
        <v>0</v>
      </c>
      <c r="L15" s="92">
        <f t="shared" si="0"/>
        <v>0</v>
      </c>
      <c r="M15" s="92">
        <f t="shared" si="0"/>
        <v>0</v>
      </c>
      <c r="N15" s="92">
        <f t="shared" si="0"/>
        <v>0</v>
      </c>
      <c r="O15" s="92">
        <f t="shared" si="0"/>
        <v>0</v>
      </c>
      <c r="P15" s="83">
        <f t="shared" si="0"/>
        <v>0</v>
      </c>
      <c r="Q15" s="78">
        <f t="shared" si="0"/>
        <v>1</v>
      </c>
      <c r="R15" s="92">
        <f t="shared" si="0"/>
        <v>0.59017341040462423</v>
      </c>
      <c r="S15" s="92">
        <f t="shared" si="0"/>
        <v>0.31387283236994223</v>
      </c>
      <c r="T15" s="92">
        <f t="shared" si="0"/>
        <v>8.84393063583815E-2</v>
      </c>
      <c r="U15" s="92">
        <f t="shared" si="0"/>
        <v>6.3583815028901737E-3</v>
      </c>
      <c r="V15" s="83">
        <f t="shared" si="0"/>
        <v>1.1560693641618498E-3</v>
      </c>
    </row>
    <row r="16" spans="1:25" x14ac:dyDescent="0.2">
      <c r="A16" s="205" t="s">
        <v>80</v>
      </c>
      <c r="B16" s="466" t="s">
        <v>184</v>
      </c>
      <c r="C16" s="467"/>
      <c r="D16" s="467"/>
      <c r="E16" s="86"/>
      <c r="F16" s="87"/>
      <c r="G16" s="88"/>
      <c r="H16" s="88"/>
      <c r="I16" s="88"/>
      <c r="J16" s="89"/>
      <c r="K16" s="86"/>
      <c r="L16" s="87"/>
      <c r="M16" s="88"/>
      <c r="N16" s="88"/>
      <c r="O16" s="88"/>
      <c r="P16" s="89"/>
      <c r="Q16" s="86"/>
      <c r="R16" s="87"/>
      <c r="S16" s="88"/>
      <c r="T16" s="88"/>
      <c r="U16" s="88"/>
      <c r="V16" s="89"/>
    </row>
    <row r="17" spans="1:22" x14ac:dyDescent="0.2">
      <c r="A17" s="202">
        <v>1</v>
      </c>
      <c r="B17" s="468" t="s">
        <v>76</v>
      </c>
      <c r="C17" s="469"/>
      <c r="D17" s="470"/>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8" t="s">
        <v>77</v>
      </c>
      <c r="C18" s="469"/>
      <c r="D18" s="470"/>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0" t="s">
        <v>82</v>
      </c>
      <c r="C19" s="461"/>
      <c r="D19" s="461"/>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73" t="s">
        <v>446</v>
      </c>
      <c r="C20" s="474"/>
      <c r="D20" s="475"/>
      <c r="E20" s="86"/>
      <c r="F20" s="87"/>
      <c r="G20" s="88"/>
      <c r="H20" s="88"/>
      <c r="I20" s="88"/>
      <c r="J20" s="89"/>
      <c r="K20" s="86"/>
      <c r="L20" s="87"/>
      <c r="M20" s="88"/>
      <c r="N20" s="88"/>
      <c r="O20" s="88"/>
      <c r="P20" s="89"/>
      <c r="Q20" s="86"/>
      <c r="R20" s="87"/>
      <c r="S20" s="88"/>
      <c r="T20" s="88"/>
      <c r="U20" s="88"/>
      <c r="V20" s="89"/>
    </row>
    <row r="21" spans="1:22" x14ac:dyDescent="0.2">
      <c r="A21" s="202">
        <v>1</v>
      </c>
      <c r="B21" s="468" t="s">
        <v>76</v>
      </c>
      <c r="C21" s="469"/>
      <c r="D21" s="470"/>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0.80555555555555558</v>
      </c>
      <c r="R21" s="79">
        <f>IF(' פנסיוני א3'!AF24+' פנסיוני א3'!AG24=0,0,(' פנסיוני א3'!AF24+' פנסיוני א3'!AG24)/' פנסיוני א3'!$AE$28)</f>
        <v>8.3333333333333329E-2</v>
      </c>
      <c r="S21" s="79">
        <f>IF(' פנסיוני א3'!AH24=0,0,' פנסיוני א3'!AH24/' פנסיוני א3'!$AE$28)</f>
        <v>0.25</v>
      </c>
      <c r="T21" s="79">
        <f>IF(' פנסיוני א3'!AI24=0,0,' פנסיוני א3'!AI24/' פנסיוני א3'!$AE$28)</f>
        <v>0.19444444444444445</v>
      </c>
      <c r="U21" s="79">
        <f>IF(' פנסיוני א3'!AJ24=0,0,' פנסיוני א3'!AJ24/' פנסיוני א3'!$AE$28)</f>
        <v>0.16666666666666666</v>
      </c>
      <c r="V21" s="81">
        <f>IF(' פנסיוני א3'!AK24=0,0,' פנסיוני א3'!AK24/' פנסיוני א3'!$AE$28)</f>
        <v>0.1111111111111111</v>
      </c>
    </row>
    <row r="22" spans="1:22" x14ac:dyDescent="0.2">
      <c r="A22" s="202">
        <v>2</v>
      </c>
      <c r="B22" s="468" t="s">
        <v>77</v>
      </c>
      <c r="C22" s="469"/>
      <c r="D22" s="470"/>
      <c r="E22" s="93">
        <f>SUM(F22:J22)</f>
        <v>0.33333333333333331</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0.33333333333333331</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2.7777777777777776E-2</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2.7777777777777776E-2</v>
      </c>
    </row>
    <row r="23" spans="1:22" x14ac:dyDescent="0.2">
      <c r="A23" s="202">
        <v>3</v>
      </c>
      <c r="B23" s="468" t="s">
        <v>84</v>
      </c>
      <c r="C23" s="469"/>
      <c r="D23" s="470"/>
      <c r="E23" s="93">
        <f>SUM(F23:J23)</f>
        <v>0.33333333333333331</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0.33333333333333331</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60" t="s">
        <v>85</v>
      </c>
      <c r="C24" s="461"/>
      <c r="D24" s="462"/>
      <c r="E24" s="98">
        <f>SUM(F24:J24)</f>
        <v>0.33333333333333331</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0.33333333333333331</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0.16666666666666666</v>
      </c>
      <c r="R24" s="79">
        <f>IF(' פנסיוני א3'!AF27+' פנסיוני א3'!AG27=0,0,(' פנסיוני א3'!AF27+' פנסיוני א3'!AG27)/' פנסיוני א3'!$AE$28)</f>
        <v>5.5555555555555552E-2</v>
      </c>
      <c r="S24" s="79">
        <f>IF(' פנסיוני א3'!AH27=0,0,' פנסיוני א3'!AH27/' פנסיוני א3'!$AE$28)</f>
        <v>0</v>
      </c>
      <c r="T24" s="79">
        <f>IF(' פנסיוני א3'!AI27=0,0,' פנסיוני א3'!AI27/' פנסיוני א3'!$AE$28)</f>
        <v>0</v>
      </c>
      <c r="U24" s="79">
        <f>IF(' פנסיוני א3'!AJ27=0,0,' פנסיוני א3'!AJ27/' פנסיוני א3'!$AE$28)</f>
        <v>5.5555555555555552E-2</v>
      </c>
      <c r="V24" s="81">
        <f>IF(' פנסיוני א3'!AK27=0,0,' פנסיוני א3'!AK27/' פנסיוני א3'!$AE$28)</f>
        <v>5.5555555555555552E-2</v>
      </c>
    </row>
    <row r="25" spans="1:22" ht="13.5" thickBot="1" x14ac:dyDescent="0.25">
      <c r="A25" s="207">
        <v>5</v>
      </c>
      <c r="B25" s="463" t="s">
        <v>86</v>
      </c>
      <c r="C25" s="464"/>
      <c r="D25" s="465"/>
      <c r="E25" s="100">
        <f>SUM(E21:E24)</f>
        <v>1</v>
      </c>
      <c r="F25" s="103">
        <f t="shared" ref="F25:V25" si="2">SUM(F21:F24)</f>
        <v>0</v>
      </c>
      <c r="G25" s="103">
        <f t="shared" si="2"/>
        <v>0.33333333333333331</v>
      </c>
      <c r="H25" s="103">
        <f t="shared" si="2"/>
        <v>0</v>
      </c>
      <c r="I25" s="103">
        <f t="shared" si="2"/>
        <v>0.33333333333333331</v>
      </c>
      <c r="J25" s="102">
        <f t="shared" si="2"/>
        <v>0.33333333333333331</v>
      </c>
      <c r="K25" s="100">
        <f t="shared" si="2"/>
        <v>0</v>
      </c>
      <c r="L25" s="103">
        <f t="shared" si="2"/>
        <v>0</v>
      </c>
      <c r="M25" s="103">
        <f t="shared" si="2"/>
        <v>0</v>
      </c>
      <c r="N25" s="103">
        <f t="shared" si="2"/>
        <v>0</v>
      </c>
      <c r="O25" s="103">
        <f t="shared" si="2"/>
        <v>0</v>
      </c>
      <c r="P25" s="102">
        <f t="shared" si="2"/>
        <v>0</v>
      </c>
      <c r="Q25" s="100">
        <f>SUM(Q21:Q24)</f>
        <v>1</v>
      </c>
      <c r="R25" s="103">
        <f t="shared" si="2"/>
        <v>0.1388888888888889</v>
      </c>
      <c r="S25" s="103">
        <f t="shared" si="2"/>
        <v>0.25</v>
      </c>
      <c r="T25" s="103">
        <f t="shared" si="2"/>
        <v>0.19444444444444445</v>
      </c>
      <c r="U25" s="103">
        <f t="shared" si="2"/>
        <v>0.22222222222222221</v>
      </c>
      <c r="V25" s="102">
        <f t="shared" si="2"/>
        <v>0.19444444444444445</v>
      </c>
    </row>
    <row r="26" spans="1:22" x14ac:dyDescent="0.2">
      <c r="A26" s="262"/>
      <c r="B26" s="438"/>
      <c r="C26" s="438"/>
      <c r="D26" s="438"/>
    </row>
    <row r="27" spans="1:22" x14ac:dyDescent="0.2">
      <c r="A27" s="301"/>
      <c r="B27" s="364" t="s">
        <v>527</v>
      </c>
      <c r="C27" s="364"/>
      <c r="D27" s="364"/>
    </row>
    <row r="28" spans="1:22" x14ac:dyDescent="0.2">
      <c r="A28" s="262"/>
      <c r="B28" s="436"/>
      <c r="C28" s="436"/>
      <c r="D28" s="436"/>
    </row>
    <row r="29" spans="1:22" x14ac:dyDescent="0.2">
      <c r="A29" s="303"/>
      <c r="B29" s="437"/>
      <c r="C29" s="440"/>
      <c r="D29" s="440"/>
    </row>
    <row r="30" spans="1:22" x14ac:dyDescent="0.2">
      <c r="A30" s="303"/>
      <c r="B30" s="437"/>
      <c r="C30" s="437"/>
      <c r="D30" s="437"/>
    </row>
  </sheetData>
  <sheetProtection password="CC43" sheet="1" objects="1" scenarios="1" formatCells="0" formatColumns="0" formatRows="0"/>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מבטחים מוסד לביטוח סוציאלי של העובדים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G'!$D$14=0,"",'נספח א4 - G'!D14/'נספח א4 - G'!$D$14)</f>
        <v>1</v>
      </c>
      <c r="D10" s="116">
        <f>IF('נספח א4 - G'!$D$14=0,"",'נספח א4 - G'!E14/'נספח א4 - G'!$D$14)</f>
        <v>0.31231632380443497</v>
      </c>
      <c r="E10" s="116">
        <f>IF('נספח א4 - G'!$D$14=0,"",'נספח א4 - G'!F14/'נספח א4 - G'!$D$14)</f>
        <v>0.3192626235639861</v>
      </c>
      <c r="F10" s="116">
        <f>IF('נספח א4 - G'!$D$14=0,"",'נספח א4 - G'!G14/'נספח א4 - G'!$D$14)</f>
        <v>0.12049158429067593</v>
      </c>
      <c r="G10" s="116">
        <f>IF('נספח א4 - G'!$D$14=0,"",'נספח א4 - G'!H14/'נספח א4 - G'!$D$14)</f>
        <v>3.152551429334758E-2</v>
      </c>
      <c r="H10" s="116">
        <f>IF('נספח א4 - G'!$D$14=0,"",'נספח א4 - G'!I14/'נספח א4 - G'!$D$14)</f>
        <v>4.274646005877638E-2</v>
      </c>
      <c r="I10" s="116">
        <f>IF('נספח א4 - G'!$D$14=0,"",'נספח א4 - G'!J14/'נספח א4 - G'!$D$14)</f>
        <v>0.17365749398877905</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K28" sqref="K28"/>
    </sheetView>
  </sheetViews>
  <sheetFormatPr defaultRowHeight="12.75" x14ac:dyDescent="0.2"/>
  <cols>
    <col min="1" max="1" width="3.85546875" style="212" customWidth="1"/>
    <col min="2" max="2" width="63.28515625" style="212" customWidth="1"/>
    <col min="3" max="3" width="11.42578125" style="212" customWidth="1"/>
    <col min="4" max="4" width="15.28515625" style="212" bestFit="1"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5" t="s">
        <v>375</v>
      </c>
      <c r="C3" s="385"/>
      <c r="D3" s="385"/>
      <c r="E3" s="385"/>
      <c r="F3" s="386" t="s">
        <v>376</v>
      </c>
      <c r="G3" s="387"/>
      <c r="H3" s="387"/>
      <c r="I3" s="387"/>
      <c r="J3" s="140"/>
      <c r="K3" s="140"/>
      <c r="L3" s="140"/>
      <c r="M3" s="140"/>
    </row>
    <row r="4" spans="1:26" ht="15.75" x14ac:dyDescent="0.25">
      <c r="A4" s="141" t="s">
        <v>377</v>
      </c>
      <c r="B4" s="388" t="s">
        <v>397</v>
      </c>
      <c r="C4" s="385"/>
      <c r="D4" s="385"/>
      <c r="E4" s="385"/>
      <c r="F4" s="385"/>
      <c r="G4" s="385"/>
      <c r="H4" s="385"/>
      <c r="I4" s="385"/>
      <c r="J4" s="385"/>
      <c r="K4" s="385"/>
      <c r="L4" s="385"/>
      <c r="M4" s="385"/>
    </row>
    <row r="5" spans="1:26" ht="15.75" x14ac:dyDescent="0.25">
      <c r="A5" s="141" t="s">
        <v>378</v>
      </c>
      <c r="B5" s="385" t="s">
        <v>379</v>
      </c>
      <c r="C5" s="385"/>
      <c r="D5" s="385"/>
      <c r="E5" s="385"/>
      <c r="F5" s="385"/>
      <c r="G5" s="385"/>
      <c r="H5" s="385"/>
      <c r="I5" s="385"/>
      <c r="J5" s="385"/>
      <c r="K5" s="385"/>
      <c r="L5" s="385"/>
      <c r="M5" s="385"/>
    </row>
    <row r="6" spans="1:26" ht="15.75" x14ac:dyDescent="0.25">
      <c r="A6" s="141" t="s">
        <v>380</v>
      </c>
      <c r="B6" s="385" t="s">
        <v>381</v>
      </c>
      <c r="C6" s="385"/>
      <c r="D6" s="385"/>
      <c r="E6" s="385"/>
      <c r="F6" s="385"/>
      <c r="G6" s="385"/>
      <c r="H6" s="385"/>
      <c r="I6" s="385"/>
      <c r="J6" s="385"/>
      <c r="K6" s="385"/>
      <c r="L6" s="385"/>
      <c r="M6" s="385"/>
    </row>
    <row r="7" spans="1:26" ht="13.5" customHeight="1" x14ac:dyDescent="0.2">
      <c r="A7" s="141" t="s">
        <v>382</v>
      </c>
      <c r="B7" s="385" t="s">
        <v>383</v>
      </c>
      <c r="C7" s="385"/>
      <c r="D7" s="385"/>
      <c r="E7" s="385"/>
      <c r="F7" s="385"/>
      <c r="G7" s="385"/>
      <c r="H7" s="385"/>
      <c r="I7" s="385"/>
      <c r="J7" s="385"/>
      <c r="K7" s="385"/>
      <c r="L7" s="385"/>
      <c r="M7" s="385"/>
    </row>
    <row r="8" spans="1:26" ht="16.5" customHeight="1" x14ac:dyDescent="0.2">
      <c r="A8" s="220"/>
      <c r="B8" s="385"/>
      <c r="C8" s="385"/>
      <c r="D8" s="385"/>
      <c r="E8" s="385"/>
      <c r="F8" s="385"/>
      <c r="G8" s="385"/>
      <c r="H8" s="385"/>
      <c r="I8" s="385"/>
      <c r="J8" s="385"/>
      <c r="K8" s="385"/>
      <c r="L8" s="385"/>
      <c r="M8" s="385"/>
    </row>
    <row r="9" spans="1:26" ht="16.5" customHeight="1" x14ac:dyDescent="0.25">
      <c r="A9" s="141" t="s">
        <v>456</v>
      </c>
      <c r="B9" s="385" t="s">
        <v>457</v>
      </c>
      <c r="C9" s="385"/>
      <c r="D9" s="385"/>
      <c r="E9" s="385"/>
      <c r="F9" s="211"/>
      <c r="G9" s="211"/>
      <c r="H9" s="211"/>
      <c r="I9" s="211"/>
      <c r="J9" s="211"/>
      <c r="K9" s="211"/>
      <c r="L9" s="211"/>
      <c r="M9" s="211"/>
    </row>
    <row r="11" spans="1:26" ht="13.5" thickBot="1" x14ac:dyDescent="0.25"/>
    <row r="12" spans="1:26" ht="41.25" customHeight="1" thickBot="1" x14ac:dyDescent="0.25">
      <c r="B12" s="213" t="s">
        <v>384</v>
      </c>
      <c r="C12" s="214" t="s">
        <v>385</v>
      </c>
      <c r="D12" s="215" t="s">
        <v>386</v>
      </c>
      <c r="E12" s="216" t="s">
        <v>387</v>
      </c>
      <c r="F12" s="216" t="s">
        <v>388</v>
      </c>
      <c r="G12" s="217" t="s">
        <v>389</v>
      </c>
      <c r="H12" s="380" t="s">
        <v>390</v>
      </c>
      <c r="I12" s="380"/>
      <c r="J12" s="381"/>
    </row>
    <row r="13" spans="1:26" ht="18.75" customHeight="1" thickBot="1" x14ac:dyDescent="0.25">
      <c r="B13" s="142" t="s">
        <v>217</v>
      </c>
      <c r="C13" s="218">
        <f>VLOOKUP(B13,'רשימת גופים'!A3:B230,2,0)</f>
        <v>520019688</v>
      </c>
      <c r="D13" s="155" t="s">
        <v>531</v>
      </c>
      <c r="E13" s="156" t="s">
        <v>532</v>
      </c>
      <c r="F13" s="156">
        <v>2018</v>
      </c>
      <c r="G13" s="209" t="s">
        <v>447</v>
      </c>
      <c r="H13" s="382" t="str">
        <f>CONCATENATE("netunim","_",C13,"_",F13,".xlsx")</f>
        <v>netunim_520019688_2018.xlsx</v>
      </c>
      <c r="I13" s="383"/>
      <c r="J13" s="384"/>
      <c r="Z13" s="9" t="s">
        <v>438</v>
      </c>
    </row>
    <row r="15" spans="1:26" x14ac:dyDescent="0.2">
      <c r="B15" s="210" t="s">
        <v>425</v>
      </c>
      <c r="C15" s="221"/>
      <c r="D15" s="221"/>
    </row>
    <row r="16" spans="1:26" x14ac:dyDescent="0.2">
      <c r="B16" s="222" t="s">
        <v>424</v>
      </c>
      <c r="C16" s="221"/>
      <c r="D16" s="221"/>
    </row>
    <row r="17" spans="2:4" x14ac:dyDescent="0.2">
      <c r="B17" s="185" t="s">
        <v>455</v>
      </c>
      <c r="C17" s="221"/>
      <c r="D17" s="221"/>
    </row>
    <row r="18" spans="2:4" x14ac:dyDescent="0.2">
      <c r="B18" s="185" t="s">
        <v>412</v>
      </c>
      <c r="C18" s="221"/>
      <c r="D18" s="221" t="s">
        <v>406</v>
      </c>
    </row>
    <row r="19" spans="2:4" x14ac:dyDescent="0.2">
      <c r="B19" s="185" t="s">
        <v>413</v>
      </c>
      <c r="C19" s="221"/>
      <c r="D19" s="221" t="s">
        <v>407</v>
      </c>
    </row>
    <row r="20" spans="2:4" x14ac:dyDescent="0.2">
      <c r="B20" s="185" t="s">
        <v>414</v>
      </c>
      <c r="C20" s="221"/>
      <c r="D20" s="221" t="s">
        <v>408</v>
      </c>
    </row>
    <row r="21" spans="2:4" x14ac:dyDescent="0.2">
      <c r="B21" s="185" t="s">
        <v>415</v>
      </c>
      <c r="C21" s="221"/>
      <c r="D21" s="221" t="s">
        <v>426</v>
      </c>
    </row>
    <row r="22" spans="2:4" x14ac:dyDescent="0.2">
      <c r="B22" s="185" t="s">
        <v>416</v>
      </c>
      <c r="C22" s="221"/>
      <c r="D22" s="221" t="s">
        <v>427</v>
      </c>
    </row>
    <row r="23" spans="2:4" x14ac:dyDescent="0.2">
      <c r="B23" s="185" t="s">
        <v>417</v>
      </c>
      <c r="C23" s="221"/>
      <c r="D23" s="221" t="s">
        <v>428</v>
      </c>
    </row>
    <row r="24" spans="2:4" x14ac:dyDescent="0.2">
      <c r="B24" s="185" t="s">
        <v>418</v>
      </c>
      <c r="C24" s="221"/>
      <c r="D24" s="221" t="s">
        <v>430</v>
      </c>
    </row>
    <row r="25" spans="2:4" x14ac:dyDescent="0.2">
      <c r="B25" s="185" t="s">
        <v>419</v>
      </c>
      <c r="C25" s="221"/>
      <c r="D25" s="221" t="s">
        <v>429</v>
      </c>
    </row>
    <row r="26" spans="2:4" x14ac:dyDescent="0.2">
      <c r="B26" s="185" t="s">
        <v>420</v>
      </c>
      <c r="C26" s="221"/>
      <c r="D26" s="221" t="s">
        <v>431</v>
      </c>
    </row>
    <row r="27" spans="2:4" x14ac:dyDescent="0.2">
      <c r="B27" s="185" t="s">
        <v>421</v>
      </c>
      <c r="C27" s="221"/>
      <c r="D27" s="221" t="s">
        <v>409</v>
      </c>
    </row>
    <row r="28" spans="2:4" x14ac:dyDescent="0.2">
      <c r="B28" s="185" t="s">
        <v>422</v>
      </c>
      <c r="C28" s="221"/>
      <c r="D28" s="221" t="s">
        <v>452</v>
      </c>
    </row>
    <row r="29" spans="2:4" x14ac:dyDescent="0.2">
      <c r="B29" s="185" t="s">
        <v>423</v>
      </c>
      <c r="C29" s="221"/>
      <c r="D29" s="221" t="s">
        <v>410</v>
      </c>
    </row>
    <row r="30" spans="2:4" x14ac:dyDescent="0.2">
      <c r="B30" s="185" t="s">
        <v>439</v>
      </c>
      <c r="C30" s="221"/>
      <c r="D30" s="221" t="s">
        <v>432</v>
      </c>
    </row>
    <row r="31" spans="2:4" x14ac:dyDescent="0.2">
      <c r="B31" s="185" t="s">
        <v>440</v>
      </c>
      <c r="C31" s="221"/>
      <c r="D31" s="221" t="s">
        <v>433</v>
      </c>
    </row>
    <row r="32" spans="2:4" x14ac:dyDescent="0.2">
      <c r="B32" s="185" t="s">
        <v>441</v>
      </c>
      <c r="C32" s="221"/>
      <c r="D32" s="221" t="s">
        <v>434</v>
      </c>
    </row>
    <row r="33" spans="2:4" x14ac:dyDescent="0.2">
      <c r="B33" s="185" t="s">
        <v>442</v>
      </c>
      <c r="C33" s="221"/>
      <c r="D33" s="221" t="s">
        <v>435</v>
      </c>
    </row>
    <row r="34" spans="2:4" x14ac:dyDescent="0.2">
      <c r="B34" s="185" t="s">
        <v>443</v>
      </c>
      <c r="C34" s="221"/>
      <c r="D34" s="221" t="s">
        <v>436</v>
      </c>
    </row>
    <row r="35" spans="2:4" x14ac:dyDescent="0.2">
      <c r="B35" s="185" t="s">
        <v>444</v>
      </c>
      <c r="C35" s="221"/>
      <c r="D35" s="221" t="s">
        <v>437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display="dnetunim@mof.gov.il"/>
    <hyperlink ref="B15" location="הוראות!A1" display="חזרה"/>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 ref="B17" location="'רשימת גופים'!A1" display="רשימת גופים"/>
  </hyperlinks>
  <pageMargins left="0.7" right="0.7" top="0.75" bottom="0.75" header="0.3" footer="0.3"/>
  <pageSetup paperSize="9" orientation="portrait"/>
  <ignoredErrors>
    <ignoredError sqref="H13" unlockedFormula="1"/>
  </ignoredErrors>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מבטחים מוסד לביטוח סוציאלי של העובדים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P'!$D$14=0,"",'נספח א4 - P'!D14/'נספח א4 - P'!$D$14)</f>
        <v>1</v>
      </c>
      <c r="D10" s="116">
        <f>IF('נספח א4 - P'!$D$14=0,"",'נספח א4 - P'!E14/'נספח א4 - P'!$D$14)</f>
        <v>0.80656255285561251</v>
      </c>
      <c r="E10" s="116">
        <f>IF('נספח א4 - P'!$D$14=0,"",'נספח א4 - P'!F14/'נספח א4 - P'!$D$14)</f>
        <v>2.6892935671195807E-2</v>
      </c>
      <c r="F10" s="116">
        <f>IF('נספח א4 - P'!$D$14=0,"",'נספח א4 - P'!G14/'נספח א4 - P'!$D$14)</f>
        <v>2.0973107064328804E-2</v>
      </c>
      <c r="G10" s="116">
        <f>IF('נספח א4 - P'!$D$14=0,"",'נספח א4 - P'!H14/'נספח א4 - P'!$D$14)</f>
        <v>1.0683881152393302E-2</v>
      </c>
      <c r="H10" s="116">
        <f>IF('נספח א4 - P'!$D$14=0,"",'נספח א4 - P'!I14/'נספח א4 - P'!$D$14)</f>
        <v>1.5560692338050403E-2</v>
      </c>
      <c r="I10" s="116">
        <f>IF('נספח א4 - P'!$D$14=0,"",'נספח א4 - P'!J14/'נספח א4 - P'!$D$14)</f>
        <v>0.11932683091841913</v>
      </c>
      <c r="J10" s="116">
        <f>IF('נספח א4 - P'!$K$14=0,"",'נספח א4 - P'!K14/'נספח א4 - P'!$K$14)</f>
        <v>1</v>
      </c>
      <c r="K10" s="116">
        <f>IF('נספח א4 - P'!$K$14=0,"",'נספח א4 - P'!L14/'נספח א4 - P'!$K$14)</f>
        <v>0.90666666666666662</v>
      </c>
      <c r="L10" s="116">
        <f>IF('נספח א4 - P'!$K$14=0,"",'נספח א4 - P'!M14/'נספח א4 - P'!$K$14)</f>
        <v>6.8444444444444447E-2</v>
      </c>
      <c r="M10" s="116">
        <f>IF('נספח א4 - P'!$K$14=0,"",'נספח א4 - P'!N14/'נספח א4 - P'!$K$14)</f>
        <v>0</v>
      </c>
      <c r="N10" s="116">
        <f>IF('נספח א4 - P'!$K$14=0,"",'נספח א4 - P'!O14/'נספח א4 - P'!$K$14)</f>
        <v>6.8888888888888888E-3</v>
      </c>
      <c r="O10" s="116">
        <f>IF('נספח א4 - P'!$K$14=0,"",'נספח א4 - P'!P14/'נספח א4 - P'!$K$14)</f>
        <v>1.0888888888888889E-2</v>
      </c>
      <c r="P10" s="117">
        <f>IF('נספח א4 - P'!$K$14=0,"",'נספח א4 - P'!Q14/'נספח א4 - P'!$K$14)</f>
        <v>7.1111111111111115E-3</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מבטחים מוסד לביטוח סוציאלי של העובדים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מבטחים מוסד לביטוח סוציאלי של העובדים בע"מ</v>
      </c>
    </row>
    <row r="3" spans="2:23" ht="15.75" x14ac:dyDescent="0.25">
      <c r="B3" s="183" t="str">
        <f>CONCATENATE(הוראות!Z13,הוראות!F13)</f>
        <v>הנתונים ביחידות בודדות לשנת 2018</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מבטחים מוסד לביטוח סוציאלי של העובדים בע"מ</v>
      </c>
    </row>
    <row r="3" spans="2:23" ht="15.75" x14ac:dyDescent="0.25">
      <c r="B3" s="183" t="str">
        <f>CONCATENATE(הוראות!Z13,הוראות!F13)</f>
        <v>הנתונים ביחידות בודדות לשנת 2018</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מבטחים מוסד לביטוח סוציאלי של העובדים בע"מ</v>
      </c>
    </row>
    <row r="3" spans="2:23" ht="15.75" x14ac:dyDescent="0.25">
      <c r="B3" s="183" t="str">
        <f>CONCATENATE(הוראות!Z13,הוראות!F13)</f>
        <v>הנתונים ביחידות בודדות לשנת 2018</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425</v>
      </c>
    </row>
    <row r="4" spans="1:16" ht="12.75" customHeight="1" x14ac:dyDescent="0.2">
      <c r="B4" s="10"/>
      <c r="C4" s="510" t="s">
        <v>87</v>
      </c>
      <c r="D4" s="511"/>
      <c r="E4" s="511"/>
      <c r="F4" s="511"/>
      <c r="G4" s="511"/>
      <c r="H4" s="511"/>
      <c r="I4" s="511"/>
      <c r="J4" s="511"/>
      <c r="K4" s="511"/>
      <c r="L4" s="511"/>
      <c r="M4" s="511"/>
      <c r="N4" s="511"/>
      <c r="O4" s="511"/>
      <c r="P4" s="512"/>
    </row>
    <row r="5" spans="1:16" x14ac:dyDescent="0.2">
      <c r="B5" s="10"/>
      <c r="C5" s="513" t="s">
        <v>96</v>
      </c>
      <c r="D5" s="514"/>
      <c r="E5" s="514"/>
      <c r="F5" s="514"/>
      <c r="G5" s="514"/>
      <c r="H5" s="514"/>
      <c r="I5" s="515"/>
      <c r="J5" s="513" t="s">
        <v>97</v>
      </c>
      <c r="K5" s="514"/>
      <c r="L5" s="514"/>
      <c r="M5" s="514"/>
      <c r="N5" s="514"/>
      <c r="O5" s="514"/>
      <c r="P5" s="515"/>
    </row>
    <row r="6" spans="1:16" ht="12.75" customHeight="1" x14ac:dyDescent="0.2">
      <c r="B6" s="10"/>
      <c r="C6" s="518" t="s">
        <v>194</v>
      </c>
      <c r="D6" s="257" t="s">
        <v>33</v>
      </c>
      <c r="E6" s="258"/>
      <c r="F6" s="258"/>
      <c r="G6" s="258"/>
      <c r="H6" s="258"/>
      <c r="I6" s="259"/>
      <c r="J6" s="520" t="s">
        <v>194</v>
      </c>
      <c r="K6" s="507" t="s">
        <v>33</v>
      </c>
      <c r="L6" s="508"/>
      <c r="M6" s="508"/>
      <c r="N6" s="508"/>
      <c r="O6" s="508"/>
      <c r="P6" s="509"/>
    </row>
    <row r="7" spans="1:16" ht="25.5" x14ac:dyDescent="0.2">
      <c r="B7" s="516" t="s">
        <v>34</v>
      </c>
      <c r="C7" s="519"/>
      <c r="D7" s="11" t="s">
        <v>495</v>
      </c>
      <c r="E7" s="47" t="s">
        <v>496</v>
      </c>
      <c r="F7" s="11" t="s">
        <v>394</v>
      </c>
      <c r="G7" s="11" t="s">
        <v>395</v>
      </c>
      <c r="H7" s="11" t="s">
        <v>396</v>
      </c>
      <c r="I7" s="157" t="s">
        <v>41</v>
      </c>
      <c r="J7" s="521"/>
      <c r="K7" s="11" t="s">
        <v>495</v>
      </c>
      <c r="L7" s="47" t="s">
        <v>496</v>
      </c>
      <c r="M7" s="11" t="s">
        <v>394</v>
      </c>
      <c r="N7" s="11" t="s">
        <v>395</v>
      </c>
      <c r="O7" s="11" t="s">
        <v>396</v>
      </c>
      <c r="P7" s="157" t="s">
        <v>41</v>
      </c>
    </row>
    <row r="8" spans="1:16" x14ac:dyDescent="0.2">
      <c r="B8" s="517"/>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498</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522</v>
      </c>
      <c r="B13" s="223" t="s">
        <v>499</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521</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524</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446</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1" t="s">
        <v>179</v>
      </c>
      <c r="C30" s="532"/>
      <c r="D30" s="532"/>
      <c r="E30" s="533"/>
      <c r="F30" s="555" t="s">
        <v>87</v>
      </c>
      <c r="G30" s="556"/>
      <c r="H30" s="556"/>
      <c r="I30" s="556"/>
      <c r="J30" s="556"/>
      <c r="K30" s="557"/>
    </row>
    <row r="31" spans="1:16" ht="25.5" x14ac:dyDescent="0.2">
      <c r="A31" s="106"/>
      <c r="B31" s="534"/>
      <c r="C31" s="535"/>
      <c r="D31" s="535"/>
      <c r="E31" s="536"/>
      <c r="F31" s="319" t="s">
        <v>182</v>
      </c>
      <c r="G31" s="11" t="s">
        <v>40</v>
      </c>
      <c r="H31" s="11" t="s">
        <v>394</v>
      </c>
      <c r="I31" s="11" t="s">
        <v>395</v>
      </c>
      <c r="J31" s="11" t="s">
        <v>396</v>
      </c>
      <c r="K31" s="157" t="s">
        <v>41</v>
      </c>
    </row>
    <row r="32" spans="1:16" ht="13.5" thickBot="1" x14ac:dyDescent="0.25">
      <c r="A32" s="107"/>
      <c r="B32" s="537"/>
      <c r="C32" s="538"/>
      <c r="D32" s="538"/>
      <c r="E32" s="539"/>
      <c r="F32" s="67" t="s">
        <v>42</v>
      </c>
      <c r="G32" s="68" t="s">
        <v>43</v>
      </c>
      <c r="H32" s="69" t="s">
        <v>44</v>
      </c>
      <c r="I32" s="69" t="s">
        <v>45</v>
      </c>
      <c r="J32" s="69" t="s">
        <v>46</v>
      </c>
      <c r="K32" s="70" t="s">
        <v>47</v>
      </c>
    </row>
    <row r="33" spans="1:11" x14ac:dyDescent="0.2">
      <c r="A33" s="107" t="s">
        <v>72</v>
      </c>
      <c r="B33" s="540" t="s">
        <v>73</v>
      </c>
      <c r="C33" s="541"/>
      <c r="D33" s="541"/>
      <c r="E33" s="542"/>
      <c r="F33" s="264"/>
      <c r="G33" s="265"/>
      <c r="H33" s="266"/>
      <c r="I33" s="266"/>
      <c r="J33" s="266"/>
      <c r="K33" s="113"/>
    </row>
    <row r="34" spans="1:11" x14ac:dyDescent="0.2">
      <c r="A34" s="166">
        <v>3</v>
      </c>
      <c r="B34" s="543" t="s">
        <v>76</v>
      </c>
      <c r="C34" s="544"/>
      <c r="D34" s="544"/>
      <c r="E34" s="545"/>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546" t="s">
        <v>77</v>
      </c>
      <c r="C35" s="547"/>
      <c r="D35" s="547"/>
      <c r="E35" s="548"/>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546" t="s">
        <v>78</v>
      </c>
      <c r="C36" s="547"/>
      <c r="D36" s="547"/>
      <c r="E36" s="548"/>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546" t="s">
        <v>79</v>
      </c>
      <c r="C37" s="547"/>
      <c r="D37" s="547"/>
      <c r="E37" s="548"/>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43" t="s">
        <v>525</v>
      </c>
      <c r="C38" s="544" t="s">
        <v>462</v>
      </c>
      <c r="D38" s="544"/>
      <c r="E38" s="545" t="s">
        <v>462</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558" t="s">
        <v>81</v>
      </c>
      <c r="C39" s="559"/>
      <c r="D39" s="559"/>
      <c r="E39" s="560"/>
      <c r="F39" s="86"/>
      <c r="G39" s="87"/>
      <c r="H39" s="88"/>
      <c r="I39" s="88"/>
      <c r="J39" s="88"/>
      <c r="K39" s="89"/>
    </row>
    <row r="40" spans="1:11" x14ac:dyDescent="0.2">
      <c r="A40" s="77">
        <v>1</v>
      </c>
      <c r="B40" s="549" t="s">
        <v>76</v>
      </c>
      <c r="C40" s="550"/>
      <c r="D40" s="550"/>
      <c r="E40" s="551"/>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549" t="s">
        <v>77</v>
      </c>
      <c r="C41" s="550"/>
      <c r="D41" s="550"/>
      <c r="E41" s="551"/>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549" t="s">
        <v>82</v>
      </c>
      <c r="C42" s="550"/>
      <c r="D42" s="550"/>
      <c r="E42" s="551"/>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558" t="s">
        <v>446</v>
      </c>
      <c r="C43" s="559"/>
      <c r="D43" s="559"/>
      <c r="E43" s="560"/>
      <c r="F43" s="86"/>
      <c r="G43" s="87"/>
      <c r="H43" s="88"/>
      <c r="I43" s="88"/>
      <c r="J43" s="88"/>
      <c r="K43" s="89"/>
    </row>
    <row r="44" spans="1:11" x14ac:dyDescent="0.2">
      <c r="A44" s="77">
        <v>1</v>
      </c>
      <c r="B44" s="549" t="s">
        <v>76</v>
      </c>
      <c r="C44" s="550"/>
      <c r="D44" s="550"/>
      <c r="E44" s="551"/>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549" t="s">
        <v>195</v>
      </c>
      <c r="C45" s="550"/>
      <c r="D45" s="550"/>
      <c r="E45" s="551"/>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549" t="s">
        <v>84</v>
      </c>
      <c r="C46" s="550"/>
      <c r="D46" s="550"/>
      <c r="E46" s="551"/>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549" t="s">
        <v>85</v>
      </c>
      <c r="C47" s="550"/>
      <c r="D47" s="550"/>
      <c r="E47" s="551"/>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552" t="s">
        <v>86</v>
      </c>
      <c r="C48" s="553"/>
      <c r="D48" s="553"/>
      <c r="E48" s="554"/>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2" t="s">
        <v>179</v>
      </c>
      <c r="C94" s="523"/>
      <c r="D94" s="523"/>
      <c r="E94" s="524"/>
      <c r="F94" s="504" t="s">
        <v>87</v>
      </c>
      <c r="G94" s="505"/>
      <c r="H94" s="505"/>
      <c r="I94" s="505"/>
      <c r="J94" s="505"/>
      <c r="K94" s="505"/>
      <c r="L94" s="506"/>
    </row>
    <row r="95" spans="1:12" s="322" customFormat="1" ht="25.5" hidden="1" x14ac:dyDescent="0.2">
      <c r="A95" s="323"/>
      <c r="B95" s="525"/>
      <c r="C95" s="526"/>
      <c r="D95" s="526"/>
      <c r="E95" s="527"/>
      <c r="F95" s="324" t="s">
        <v>182</v>
      </c>
      <c r="G95" s="325" t="s">
        <v>495</v>
      </c>
      <c r="H95" s="326" t="s">
        <v>496</v>
      </c>
      <c r="I95" s="325" t="s">
        <v>394</v>
      </c>
      <c r="J95" s="325" t="s">
        <v>395</v>
      </c>
      <c r="K95" s="325" t="s">
        <v>396</v>
      </c>
      <c r="L95" s="327" t="s">
        <v>41</v>
      </c>
    </row>
    <row r="96" spans="1:12" s="322" customFormat="1" ht="13.5" hidden="1" thickBot="1" x14ac:dyDescent="0.25">
      <c r="A96" s="328"/>
      <c r="B96" s="528"/>
      <c r="C96" s="529"/>
      <c r="D96" s="529"/>
      <c r="E96" s="530"/>
      <c r="F96" s="329" t="s">
        <v>42</v>
      </c>
      <c r="G96" s="330" t="s">
        <v>43</v>
      </c>
      <c r="H96" s="331" t="s">
        <v>44</v>
      </c>
      <c r="I96" s="332" t="s">
        <v>45</v>
      </c>
      <c r="J96" s="332" t="s">
        <v>46</v>
      </c>
      <c r="K96" s="332" t="s">
        <v>47</v>
      </c>
      <c r="L96" s="333" t="s">
        <v>48</v>
      </c>
    </row>
    <row r="97" spans="1:12" s="322" customFormat="1" hidden="1" x14ac:dyDescent="0.2">
      <c r="A97" s="328" t="s">
        <v>72</v>
      </c>
      <c r="B97" s="501" t="s">
        <v>73</v>
      </c>
      <c r="C97" s="502"/>
      <c r="D97" s="502"/>
      <c r="E97" s="503"/>
      <c r="F97" s="334"/>
      <c r="G97" s="335"/>
      <c r="H97" s="336"/>
      <c r="I97" s="337"/>
      <c r="J97" s="337"/>
      <c r="K97" s="337"/>
      <c r="L97" s="338"/>
    </row>
    <row r="98" spans="1:12" s="322" customFormat="1" hidden="1" x14ac:dyDescent="0.2">
      <c r="A98" s="339">
        <v>3</v>
      </c>
      <c r="B98" s="498" t="s">
        <v>498</v>
      </c>
      <c r="C98" s="499"/>
      <c r="D98" s="499"/>
      <c r="E98" s="500"/>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522</v>
      </c>
      <c r="B99" s="498" t="s">
        <v>499</v>
      </c>
      <c r="C99" s="499" t="s">
        <v>458</v>
      </c>
      <c r="D99" s="499"/>
      <c r="E99" s="500" t="s">
        <v>458</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495" t="s">
        <v>77</v>
      </c>
      <c r="C100" s="496"/>
      <c r="D100" s="496"/>
      <c r="E100" s="497"/>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495" t="s">
        <v>78</v>
      </c>
      <c r="C101" s="496"/>
      <c r="D101" s="496"/>
      <c r="E101" s="497"/>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495" t="s">
        <v>79</v>
      </c>
      <c r="C102" s="496"/>
      <c r="D102" s="496"/>
      <c r="E102" s="497"/>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498" t="s">
        <v>521</v>
      </c>
      <c r="C103" s="499" t="s">
        <v>462</v>
      </c>
      <c r="D103" s="499"/>
      <c r="E103" s="500" t="s">
        <v>462</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492" t="s">
        <v>81</v>
      </c>
      <c r="C104" s="493"/>
      <c r="D104" s="493"/>
      <c r="E104" s="494"/>
      <c r="F104" s="349"/>
      <c r="G104" s="350"/>
      <c r="H104" s="350"/>
      <c r="I104" s="351"/>
      <c r="J104" s="351"/>
      <c r="K104" s="351"/>
      <c r="L104" s="352"/>
    </row>
    <row r="105" spans="1:12" s="322" customFormat="1" hidden="1" x14ac:dyDescent="0.2">
      <c r="A105" s="353">
        <v>1</v>
      </c>
      <c r="B105" s="486" t="s">
        <v>76</v>
      </c>
      <c r="C105" s="487"/>
      <c r="D105" s="487"/>
      <c r="E105" s="488"/>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486" t="s">
        <v>77</v>
      </c>
      <c r="C106" s="487"/>
      <c r="D106" s="487"/>
      <c r="E106" s="488"/>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486" t="s">
        <v>82</v>
      </c>
      <c r="C107" s="487"/>
      <c r="D107" s="487"/>
      <c r="E107" s="488"/>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492" t="s">
        <v>446</v>
      </c>
      <c r="C108" s="493"/>
      <c r="D108" s="493"/>
      <c r="E108" s="494"/>
      <c r="F108" s="349"/>
      <c r="G108" s="350"/>
      <c r="H108" s="350"/>
      <c r="I108" s="351"/>
      <c r="J108" s="351"/>
      <c r="K108" s="351"/>
      <c r="L108" s="352"/>
    </row>
    <row r="109" spans="1:12" s="322" customFormat="1" hidden="1" x14ac:dyDescent="0.2">
      <c r="A109" s="353">
        <v>1</v>
      </c>
      <c r="B109" s="486" t="s">
        <v>76</v>
      </c>
      <c r="C109" s="487"/>
      <c r="D109" s="487"/>
      <c r="E109" s="488"/>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486" t="s">
        <v>195</v>
      </c>
      <c r="C110" s="487"/>
      <c r="D110" s="487"/>
      <c r="E110" s="488"/>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486" t="s">
        <v>84</v>
      </c>
      <c r="C111" s="487"/>
      <c r="D111" s="487"/>
      <c r="E111" s="488"/>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486" t="s">
        <v>85</v>
      </c>
      <c r="C112" s="487"/>
      <c r="D112" s="487"/>
      <c r="E112" s="488"/>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489" t="s">
        <v>86</v>
      </c>
      <c r="C113" s="490"/>
      <c r="D113" s="490"/>
      <c r="E113" s="491"/>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sheetProtection password="CC43" sheet="1" objects="1" scenarios="1" formatCells="0" formatColumns="0" formatRows="0"/>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195"/>
  <sheetViews>
    <sheetView rightToLeft="1" workbookViewId="0"/>
  </sheetViews>
  <sheetFormatPr defaultRowHeight="12.75" x14ac:dyDescent="0.2"/>
  <cols>
    <col min="1" max="1" width="62.140625" customWidth="1"/>
    <col min="2" max="2" width="14" customWidth="1"/>
  </cols>
  <sheetData>
    <row r="1" spans="1:9" x14ac:dyDescent="0.2">
      <c r="A1" s="182" t="s">
        <v>425</v>
      </c>
    </row>
    <row r="3" spans="1:9" ht="13.5" thickBot="1" x14ac:dyDescent="0.25">
      <c r="A3" s="136" t="s">
        <v>196</v>
      </c>
      <c r="B3">
        <v>123456789</v>
      </c>
    </row>
    <row r="4" spans="1:9" x14ac:dyDescent="0.2">
      <c r="A4" t="s">
        <v>197</v>
      </c>
      <c r="B4">
        <v>512304882</v>
      </c>
      <c r="D4" s="389" t="s">
        <v>454</v>
      </c>
      <c r="E4" s="390"/>
      <c r="F4" s="390"/>
      <c r="G4" s="390"/>
      <c r="H4" s="390"/>
      <c r="I4" s="391"/>
    </row>
    <row r="5" spans="1:9" ht="13.5" thickBot="1" x14ac:dyDescent="0.25">
      <c r="A5" t="s">
        <v>198</v>
      </c>
      <c r="B5">
        <v>520042169</v>
      </c>
      <c r="D5" s="392"/>
      <c r="E5" s="393"/>
      <c r="F5" s="393"/>
      <c r="G5" s="393"/>
      <c r="H5" s="393"/>
      <c r="I5" s="394"/>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392</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401</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391</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393</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403</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453</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402</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445</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404</v>
      </c>
      <c r="B110">
        <v>512065202</v>
      </c>
    </row>
    <row r="111" spans="1:2" x14ac:dyDescent="0.2">
      <c r="A111" t="s">
        <v>405</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400</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411</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399</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398</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H61" sqref="H61"/>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מבטחים מוסד לביטוח סוציאלי של העובדים בע"מ</v>
      </c>
    </row>
    <row r="3" spans="1:145" ht="15.75" x14ac:dyDescent="0.25">
      <c r="B3" s="183" t="str">
        <f>CONCATENATE(הוראות!Z13,הוראות!F13)</f>
        <v>הנתונים ביחידות בודדות לשנת 2018</v>
      </c>
    </row>
    <row r="4" spans="1:145" ht="12.75" customHeight="1" x14ac:dyDescent="0.2">
      <c r="B4" s="182" t="s">
        <v>425</v>
      </c>
      <c r="C4" s="423" t="s">
        <v>26</v>
      </c>
      <c r="D4" s="424"/>
      <c r="E4" s="424"/>
      <c r="F4" s="424"/>
      <c r="G4" s="424"/>
      <c r="H4" s="424"/>
      <c r="I4" s="425"/>
      <c r="J4" s="430" t="s">
        <v>27</v>
      </c>
      <c r="K4" s="431"/>
      <c r="L4" s="431"/>
      <c r="M4" s="431"/>
      <c r="N4" s="431"/>
      <c r="O4" s="431"/>
      <c r="P4" s="431"/>
      <c r="Q4" s="431"/>
      <c r="R4" s="431"/>
      <c r="S4" s="431"/>
      <c r="T4" s="431"/>
      <c r="U4" s="431"/>
      <c r="V4" s="431"/>
      <c r="W4" s="432"/>
      <c r="X4" s="430" t="s">
        <v>529</v>
      </c>
      <c r="Y4" s="431"/>
      <c r="Z4" s="431"/>
      <c r="AA4" s="431"/>
      <c r="AB4" s="431"/>
      <c r="AC4" s="431"/>
      <c r="AD4" s="431"/>
      <c r="AE4" s="431"/>
      <c r="AF4" s="431"/>
      <c r="AG4" s="431"/>
      <c r="AH4" s="431"/>
      <c r="AI4" s="431"/>
      <c r="AJ4" s="431"/>
      <c r="AK4" s="432"/>
      <c r="AL4" s="430" t="s">
        <v>530</v>
      </c>
      <c r="AM4" s="431"/>
      <c r="AN4" s="431"/>
      <c r="AO4" s="431"/>
      <c r="AP4" s="431"/>
      <c r="AQ4" s="431"/>
      <c r="AR4" s="431"/>
      <c r="AS4" s="431"/>
      <c r="AT4" s="431"/>
      <c r="AU4" s="431"/>
      <c r="AV4" s="431"/>
      <c r="AW4" s="431"/>
      <c r="AX4" s="431"/>
      <c r="AY4" s="432"/>
    </row>
    <row r="5" spans="1:145" ht="12.75" customHeight="1" x14ac:dyDescent="0.2">
      <c r="B5" s="159"/>
      <c r="C5" s="426"/>
      <c r="D5" s="427"/>
      <c r="E5" s="428"/>
      <c r="F5" s="428"/>
      <c r="G5" s="428"/>
      <c r="H5" s="428"/>
      <c r="I5" s="429"/>
      <c r="J5" s="433" t="s">
        <v>28</v>
      </c>
      <c r="K5" s="434"/>
      <c r="L5" s="434"/>
      <c r="M5" s="434"/>
      <c r="N5" s="434"/>
      <c r="O5" s="434"/>
      <c r="P5" s="435"/>
      <c r="Q5" s="433" t="s">
        <v>29</v>
      </c>
      <c r="R5" s="434"/>
      <c r="S5" s="434"/>
      <c r="T5" s="434"/>
      <c r="U5" s="434"/>
      <c r="V5" s="434"/>
      <c r="W5" s="435"/>
      <c r="X5" s="433" t="s">
        <v>30</v>
      </c>
      <c r="Y5" s="421"/>
      <c r="Z5" s="421"/>
      <c r="AA5" s="421"/>
      <c r="AB5" s="421"/>
      <c r="AC5" s="421"/>
      <c r="AD5" s="422"/>
      <c r="AE5" s="433" t="s">
        <v>31</v>
      </c>
      <c r="AF5" s="421"/>
      <c r="AG5" s="421"/>
      <c r="AH5" s="421"/>
      <c r="AI5" s="421"/>
      <c r="AJ5" s="421"/>
      <c r="AK5" s="422"/>
      <c r="AL5" s="433" t="s">
        <v>30</v>
      </c>
      <c r="AM5" s="421"/>
      <c r="AN5" s="421"/>
      <c r="AO5" s="421"/>
      <c r="AP5" s="421"/>
      <c r="AQ5" s="421"/>
      <c r="AR5" s="422"/>
      <c r="AS5" s="433" t="s">
        <v>31</v>
      </c>
      <c r="AT5" s="421"/>
      <c r="AU5" s="421"/>
      <c r="AV5" s="421"/>
      <c r="AW5" s="421"/>
      <c r="AX5" s="421"/>
      <c r="AY5" s="422"/>
    </row>
    <row r="6" spans="1:145" ht="12.75" customHeight="1" x14ac:dyDescent="0.2">
      <c r="A6" s="159"/>
      <c r="B6" s="159"/>
      <c r="C6" s="404" t="s">
        <v>32</v>
      </c>
      <c r="D6" s="260"/>
      <c r="E6" s="406" t="s">
        <v>33</v>
      </c>
      <c r="F6" s="406"/>
      <c r="G6" s="406"/>
      <c r="H6" s="406"/>
      <c r="I6" s="407"/>
      <c r="J6" s="404" t="str">
        <f>C6</f>
        <v>סה"כ מספר תביעות</v>
      </c>
      <c r="K6" s="421" t="s">
        <v>33</v>
      </c>
      <c r="L6" s="421"/>
      <c r="M6" s="421"/>
      <c r="N6" s="421"/>
      <c r="O6" s="421"/>
      <c r="P6" s="422"/>
      <c r="Q6" s="404" t="str">
        <f>C6</f>
        <v>סה"כ מספר תביעות</v>
      </c>
      <c r="R6" s="421" t="s">
        <v>33</v>
      </c>
      <c r="S6" s="421"/>
      <c r="T6" s="421"/>
      <c r="U6" s="421"/>
      <c r="V6" s="421"/>
      <c r="W6" s="422"/>
      <c r="X6" s="404" t="str">
        <f>C6</f>
        <v>סה"כ מספר תביעות</v>
      </c>
      <c r="Y6" s="421" t="s">
        <v>33</v>
      </c>
      <c r="Z6" s="421"/>
      <c r="AA6" s="421"/>
      <c r="AB6" s="421"/>
      <c r="AC6" s="421"/>
      <c r="AD6" s="422"/>
      <c r="AE6" s="404" t="str">
        <f>J6</f>
        <v>סה"כ מספר תביעות</v>
      </c>
      <c r="AF6" s="421" t="s">
        <v>33</v>
      </c>
      <c r="AG6" s="421"/>
      <c r="AH6" s="421"/>
      <c r="AI6" s="421"/>
      <c r="AJ6" s="421"/>
      <c r="AK6" s="422"/>
      <c r="AL6" s="404" t="str">
        <f>Q6</f>
        <v>סה"כ מספר תביעות</v>
      </c>
      <c r="AM6" s="421" t="s">
        <v>33</v>
      </c>
      <c r="AN6" s="421"/>
      <c r="AO6" s="421"/>
      <c r="AP6" s="421"/>
      <c r="AQ6" s="421"/>
      <c r="AR6" s="422"/>
      <c r="AS6" s="404" t="str">
        <f>X6</f>
        <v>סה"כ מספר תביעות</v>
      </c>
      <c r="AT6" s="421" t="s">
        <v>33</v>
      </c>
      <c r="AU6" s="421"/>
      <c r="AV6" s="421"/>
      <c r="AW6" s="421"/>
      <c r="AX6" s="421"/>
      <c r="AY6" s="422"/>
    </row>
    <row r="7" spans="1:145" ht="25.5" customHeight="1" x14ac:dyDescent="0.2">
      <c r="A7" s="159"/>
      <c r="B7" s="402" t="s">
        <v>34</v>
      </c>
      <c r="C7" s="405"/>
      <c r="D7" s="240" t="s">
        <v>502</v>
      </c>
      <c r="E7" s="47" t="s">
        <v>503</v>
      </c>
      <c r="F7" s="47" t="s">
        <v>36</v>
      </c>
      <c r="G7" s="47" t="s">
        <v>37</v>
      </c>
      <c r="H7" s="47" t="s">
        <v>38</v>
      </c>
      <c r="I7" s="160" t="s">
        <v>39</v>
      </c>
      <c r="J7" s="405"/>
      <c r="K7" s="240" t="s">
        <v>495</v>
      </c>
      <c r="L7" s="47" t="s">
        <v>496</v>
      </c>
      <c r="M7" s="47" t="s">
        <v>394</v>
      </c>
      <c r="N7" s="47" t="s">
        <v>395</v>
      </c>
      <c r="O7" s="47" t="s">
        <v>396</v>
      </c>
      <c r="P7" s="160" t="s">
        <v>41</v>
      </c>
      <c r="Q7" s="405"/>
      <c r="R7" s="240" t="s">
        <v>495</v>
      </c>
      <c r="S7" s="47" t="s">
        <v>496</v>
      </c>
      <c r="T7" s="47" t="s">
        <v>394</v>
      </c>
      <c r="U7" s="47" t="s">
        <v>395</v>
      </c>
      <c r="V7" s="47" t="s">
        <v>396</v>
      </c>
      <c r="W7" s="160" t="s">
        <v>41</v>
      </c>
      <c r="X7" s="405"/>
      <c r="Y7" s="240" t="s">
        <v>495</v>
      </c>
      <c r="Z7" s="47" t="s">
        <v>496</v>
      </c>
      <c r="AA7" s="47" t="s">
        <v>394</v>
      </c>
      <c r="AB7" s="47" t="s">
        <v>395</v>
      </c>
      <c r="AC7" s="47" t="s">
        <v>396</v>
      </c>
      <c r="AD7" s="160" t="s">
        <v>41</v>
      </c>
      <c r="AE7" s="405"/>
      <c r="AF7" s="240" t="s">
        <v>495</v>
      </c>
      <c r="AG7" s="47" t="s">
        <v>496</v>
      </c>
      <c r="AH7" s="47" t="s">
        <v>394</v>
      </c>
      <c r="AI7" s="47" t="s">
        <v>395</v>
      </c>
      <c r="AJ7" s="47" t="s">
        <v>396</v>
      </c>
      <c r="AK7" s="160" t="s">
        <v>41</v>
      </c>
      <c r="AL7" s="405"/>
      <c r="AM7" s="240" t="s">
        <v>495</v>
      </c>
      <c r="AN7" s="47" t="s">
        <v>496</v>
      </c>
      <c r="AO7" s="47" t="s">
        <v>394</v>
      </c>
      <c r="AP7" s="47" t="s">
        <v>395</v>
      </c>
      <c r="AQ7" s="47" t="s">
        <v>396</v>
      </c>
      <c r="AR7" s="160" t="s">
        <v>41</v>
      </c>
      <c r="AS7" s="405"/>
      <c r="AT7" s="240" t="s">
        <v>495</v>
      </c>
      <c r="AU7" s="47" t="s">
        <v>496</v>
      </c>
      <c r="AV7" s="47" t="s">
        <v>394</v>
      </c>
      <c r="AW7" s="47" t="s">
        <v>395</v>
      </c>
      <c r="AX7" s="47" t="s">
        <v>396</v>
      </c>
      <c r="AY7" s="160" t="s">
        <v>41</v>
      </c>
    </row>
    <row r="8" spans="1:145" ht="12.75" customHeight="1" x14ac:dyDescent="0.2">
      <c r="A8" s="159"/>
      <c r="B8" s="403"/>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498</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522</v>
      </c>
      <c r="B13" s="167" t="s">
        <v>499</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521</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524</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446</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08" t="s">
        <v>179</v>
      </c>
      <c r="C31" s="411" t="s">
        <v>26</v>
      </c>
      <c r="D31" s="412"/>
      <c r="E31" s="412"/>
      <c r="F31" s="412"/>
      <c r="G31" s="412"/>
      <c r="H31" s="412"/>
      <c r="I31" s="413"/>
      <c r="J31" s="417" t="s">
        <v>27</v>
      </c>
      <c r="K31" s="418"/>
      <c r="L31" s="419"/>
      <c r="M31" s="419"/>
      <c r="N31" s="419"/>
      <c r="O31" s="419"/>
      <c r="P31" s="419"/>
      <c r="Q31" s="419"/>
      <c r="R31" s="419"/>
      <c r="S31" s="419"/>
      <c r="T31" s="419"/>
      <c r="U31" s="419"/>
      <c r="V31" s="419"/>
      <c r="W31" s="420"/>
      <c r="X31" s="395" t="s">
        <v>501</v>
      </c>
      <c r="Y31" s="396"/>
      <c r="Z31" s="396"/>
      <c r="AA31" s="396"/>
      <c r="AB31" s="396"/>
      <c r="AC31" s="396"/>
      <c r="AD31" s="396"/>
      <c r="AE31" s="396"/>
      <c r="AF31" s="396"/>
      <c r="AG31" s="396"/>
      <c r="AH31" s="396"/>
      <c r="AI31" s="396"/>
      <c r="AJ31" s="396"/>
      <c r="AK31" s="397"/>
    </row>
    <row r="32" spans="1:51" ht="12.75" hidden="1" customHeight="1" x14ac:dyDescent="0.2">
      <c r="A32" s="186"/>
      <c r="B32" s="409"/>
      <c r="C32" s="414"/>
      <c r="D32" s="415"/>
      <c r="E32" s="415"/>
      <c r="F32" s="415"/>
      <c r="G32" s="415"/>
      <c r="H32" s="415"/>
      <c r="I32" s="416"/>
      <c r="J32" s="398" t="s">
        <v>180</v>
      </c>
      <c r="K32" s="399"/>
      <c r="L32" s="400"/>
      <c r="M32" s="400"/>
      <c r="N32" s="400"/>
      <c r="O32" s="400"/>
      <c r="P32" s="400"/>
      <c r="Q32" s="400" t="s">
        <v>181</v>
      </c>
      <c r="R32" s="400"/>
      <c r="S32" s="400"/>
      <c r="T32" s="400"/>
      <c r="U32" s="400"/>
      <c r="V32" s="400"/>
      <c r="W32" s="401"/>
      <c r="X32" s="398" t="s">
        <v>30</v>
      </c>
      <c r="Y32" s="399"/>
      <c r="Z32" s="400"/>
      <c r="AA32" s="400"/>
      <c r="AB32" s="400"/>
      <c r="AC32" s="400"/>
      <c r="AD32" s="400"/>
      <c r="AE32" s="400" t="s">
        <v>31</v>
      </c>
      <c r="AF32" s="400"/>
      <c r="AG32" s="400"/>
      <c r="AH32" s="400"/>
      <c r="AI32" s="400"/>
      <c r="AJ32" s="400"/>
      <c r="AK32" s="401"/>
      <c r="AL32" s="279"/>
      <c r="AM32" s="279"/>
      <c r="AN32" s="279"/>
      <c r="AO32" s="279"/>
      <c r="AP32" s="173"/>
    </row>
    <row r="33" spans="1:44" ht="25.5" hidden="1" customHeight="1" x14ac:dyDescent="0.2">
      <c r="A33" s="186"/>
      <c r="B33" s="409"/>
      <c r="C33" s="187" t="s">
        <v>182</v>
      </c>
      <c r="D33" s="47" t="s">
        <v>502</v>
      </c>
      <c r="E33" s="47" t="s">
        <v>503</v>
      </c>
      <c r="F33" s="47" t="s">
        <v>36</v>
      </c>
      <c r="G33" s="47" t="s">
        <v>37</v>
      </c>
      <c r="H33" s="47" t="s">
        <v>38</v>
      </c>
      <c r="I33" s="188" t="s">
        <v>39</v>
      </c>
      <c r="J33" s="189" t="s">
        <v>182</v>
      </c>
      <c r="K33" s="47" t="s">
        <v>495</v>
      </c>
      <c r="L33" s="47" t="s">
        <v>496</v>
      </c>
      <c r="M33" s="47" t="s">
        <v>394</v>
      </c>
      <c r="N33" s="47" t="s">
        <v>395</v>
      </c>
      <c r="O33" s="47" t="s">
        <v>396</v>
      </c>
      <c r="P33" s="160" t="s">
        <v>41</v>
      </c>
      <c r="Q33" s="190" t="s">
        <v>182</v>
      </c>
      <c r="R33" s="47" t="s">
        <v>495</v>
      </c>
      <c r="S33" s="47" t="s">
        <v>496</v>
      </c>
      <c r="T33" s="47" t="s">
        <v>394</v>
      </c>
      <c r="U33" s="47" t="s">
        <v>395</v>
      </c>
      <c r="V33" s="47" t="s">
        <v>396</v>
      </c>
      <c r="W33" s="160" t="s">
        <v>41</v>
      </c>
      <c r="X33" s="189" t="s">
        <v>182</v>
      </c>
      <c r="Y33" s="47" t="s">
        <v>495</v>
      </c>
      <c r="Z33" s="47" t="s">
        <v>496</v>
      </c>
      <c r="AA33" s="47" t="s">
        <v>394</v>
      </c>
      <c r="AB33" s="47" t="s">
        <v>395</v>
      </c>
      <c r="AC33" s="47" t="s">
        <v>396</v>
      </c>
      <c r="AD33" s="160" t="s">
        <v>41</v>
      </c>
      <c r="AE33" s="190" t="s">
        <v>182</v>
      </c>
      <c r="AF33" s="47" t="s">
        <v>495</v>
      </c>
      <c r="AG33" s="47" t="s">
        <v>496</v>
      </c>
      <c r="AH33" s="47" t="s">
        <v>394</v>
      </c>
      <c r="AI33" s="47" t="s">
        <v>395</v>
      </c>
      <c r="AJ33" s="47" t="s">
        <v>396</v>
      </c>
      <c r="AK33" s="191" t="s">
        <v>41</v>
      </c>
      <c r="AL33" s="279"/>
      <c r="AM33" s="279"/>
      <c r="AN33" s="279"/>
      <c r="AO33" s="279"/>
      <c r="AP33" s="173"/>
    </row>
    <row r="34" spans="1:44" ht="13.5" hidden="1" thickBot="1" x14ac:dyDescent="0.25">
      <c r="A34" s="192"/>
      <c r="B34" s="410"/>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500</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522</v>
      </c>
      <c r="B37" s="368" t="s">
        <v>499</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523</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446</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sheetProtection password="CC43" sheet="1" objects="1" scenarios="1" formatCells="0" formatColumns="0" formatRows="0"/>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hyperlinks>
  <pageMargins left="0" right="0" top="0" bottom="0.98425196850393704" header="0" footer="0.51181102362204722"/>
  <pageSetup paperSize="9" scale="80" fitToWidth="2" fitToHeight="2" orientation="landscape"/>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מבטחים מוסד לביטוח סוציאלי של העובדים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2018</v>
      </c>
    </row>
    <row r="4" spans="1:46" x14ac:dyDescent="0.2">
      <c r="B4" s="182" t="s">
        <v>425</v>
      </c>
    </row>
    <row r="5" spans="1:46" ht="13.5" thickBot="1" x14ac:dyDescent="0.25"/>
    <row r="6" spans="1:46" x14ac:dyDescent="0.2">
      <c r="B6" s="408" t="s">
        <v>179</v>
      </c>
      <c r="C6" s="444"/>
      <c r="D6" s="445"/>
      <c r="E6" s="411" t="s">
        <v>26</v>
      </c>
      <c r="F6" s="412"/>
      <c r="G6" s="412"/>
      <c r="H6" s="412"/>
      <c r="I6" s="412"/>
      <c r="J6" s="412"/>
      <c r="K6" s="413"/>
      <c r="L6" s="417" t="s">
        <v>27</v>
      </c>
      <c r="M6" s="418"/>
      <c r="N6" s="419"/>
      <c r="O6" s="419"/>
      <c r="P6" s="419"/>
      <c r="Q6" s="419"/>
      <c r="R6" s="419"/>
      <c r="S6" s="419"/>
      <c r="T6" s="419"/>
      <c r="U6" s="419"/>
      <c r="V6" s="419"/>
      <c r="W6" s="419"/>
      <c r="X6" s="419"/>
      <c r="Y6" s="420"/>
      <c r="Z6" s="395" t="s">
        <v>501</v>
      </c>
      <c r="AA6" s="396"/>
      <c r="AB6" s="396"/>
      <c r="AC6" s="396"/>
      <c r="AD6" s="396"/>
      <c r="AE6" s="396"/>
      <c r="AF6" s="396"/>
      <c r="AG6" s="396"/>
      <c r="AH6" s="396"/>
      <c r="AI6" s="396"/>
      <c r="AJ6" s="396"/>
      <c r="AK6" s="396"/>
      <c r="AL6" s="396"/>
      <c r="AM6" s="397"/>
    </row>
    <row r="7" spans="1:46" ht="12.75" customHeight="1" x14ac:dyDescent="0.2">
      <c r="A7" s="186"/>
      <c r="B7" s="409"/>
      <c r="C7" s="446"/>
      <c r="D7" s="447"/>
      <c r="E7" s="414"/>
      <c r="F7" s="415"/>
      <c r="G7" s="415"/>
      <c r="H7" s="415"/>
      <c r="I7" s="415"/>
      <c r="J7" s="415"/>
      <c r="K7" s="416"/>
      <c r="L7" s="398" t="s">
        <v>180</v>
      </c>
      <c r="M7" s="399"/>
      <c r="N7" s="400"/>
      <c r="O7" s="400"/>
      <c r="P7" s="400"/>
      <c r="Q7" s="400"/>
      <c r="R7" s="400"/>
      <c r="S7" s="400" t="s">
        <v>181</v>
      </c>
      <c r="T7" s="400"/>
      <c r="U7" s="400"/>
      <c r="V7" s="400"/>
      <c r="W7" s="400"/>
      <c r="X7" s="400"/>
      <c r="Y7" s="401"/>
      <c r="Z7" s="398" t="s">
        <v>30</v>
      </c>
      <c r="AA7" s="399"/>
      <c r="AB7" s="400"/>
      <c r="AC7" s="400"/>
      <c r="AD7" s="400"/>
      <c r="AE7" s="400"/>
      <c r="AF7" s="400"/>
      <c r="AG7" s="400" t="s">
        <v>31</v>
      </c>
      <c r="AH7" s="400"/>
      <c r="AI7" s="400"/>
      <c r="AJ7" s="400"/>
      <c r="AK7" s="400"/>
      <c r="AL7" s="400"/>
      <c r="AM7" s="401"/>
      <c r="AN7" s="279"/>
      <c r="AO7" s="279"/>
      <c r="AP7" s="279"/>
      <c r="AQ7" s="279"/>
      <c r="AR7" s="173"/>
    </row>
    <row r="8" spans="1:46" ht="25.5" customHeight="1" x14ac:dyDescent="0.2">
      <c r="A8" s="186"/>
      <c r="B8" s="409"/>
      <c r="C8" s="446"/>
      <c r="D8" s="447"/>
      <c r="E8" s="187" t="s">
        <v>182</v>
      </c>
      <c r="F8" s="47" t="s">
        <v>502</v>
      </c>
      <c r="G8" s="47" t="s">
        <v>503</v>
      </c>
      <c r="H8" s="47" t="s">
        <v>36</v>
      </c>
      <c r="I8" s="47" t="s">
        <v>37</v>
      </c>
      <c r="J8" s="47" t="s">
        <v>38</v>
      </c>
      <c r="K8" s="188" t="s">
        <v>39</v>
      </c>
      <c r="L8" s="189" t="s">
        <v>182</v>
      </c>
      <c r="M8" s="47" t="s">
        <v>495</v>
      </c>
      <c r="N8" s="47" t="s">
        <v>496</v>
      </c>
      <c r="O8" s="47" t="s">
        <v>394</v>
      </c>
      <c r="P8" s="47" t="s">
        <v>395</v>
      </c>
      <c r="Q8" s="47" t="s">
        <v>396</v>
      </c>
      <c r="R8" s="160" t="s">
        <v>41</v>
      </c>
      <c r="S8" s="190" t="s">
        <v>182</v>
      </c>
      <c r="T8" s="47" t="s">
        <v>495</v>
      </c>
      <c r="U8" s="47" t="s">
        <v>496</v>
      </c>
      <c r="V8" s="47" t="s">
        <v>394</v>
      </c>
      <c r="W8" s="47" t="s">
        <v>395</v>
      </c>
      <c r="X8" s="47" t="s">
        <v>396</v>
      </c>
      <c r="Y8" s="160" t="s">
        <v>41</v>
      </c>
      <c r="Z8" s="189" t="s">
        <v>182</v>
      </c>
      <c r="AA8" s="47" t="s">
        <v>495</v>
      </c>
      <c r="AB8" s="47" t="s">
        <v>496</v>
      </c>
      <c r="AC8" s="47" t="s">
        <v>394</v>
      </c>
      <c r="AD8" s="47" t="s">
        <v>395</v>
      </c>
      <c r="AE8" s="47" t="s">
        <v>396</v>
      </c>
      <c r="AF8" s="160" t="s">
        <v>41</v>
      </c>
      <c r="AG8" s="190" t="s">
        <v>182</v>
      </c>
      <c r="AH8" s="47" t="s">
        <v>495</v>
      </c>
      <c r="AI8" s="47" t="s">
        <v>496</v>
      </c>
      <c r="AJ8" s="47" t="s">
        <v>394</v>
      </c>
      <c r="AK8" s="47" t="s">
        <v>395</v>
      </c>
      <c r="AL8" s="47" t="s">
        <v>396</v>
      </c>
      <c r="AM8" s="191" t="s">
        <v>41</v>
      </c>
      <c r="AN8" s="279"/>
      <c r="AO8" s="279"/>
      <c r="AP8" s="279"/>
      <c r="AQ8" s="279"/>
      <c r="AR8" s="173"/>
    </row>
    <row r="9" spans="1:46" ht="13.5" thickBot="1" x14ac:dyDescent="0.25">
      <c r="A9" s="192"/>
      <c r="B9" s="410"/>
      <c r="C9" s="448"/>
      <c r="D9" s="449"/>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41" t="s">
        <v>500</v>
      </c>
      <c r="C11" s="442"/>
      <c r="D11" s="443"/>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522</v>
      </c>
      <c r="B12" s="441" t="s">
        <v>499</v>
      </c>
      <c r="C12" s="442"/>
      <c r="D12" s="443"/>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523</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446</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38"/>
      <c r="C27" s="438"/>
      <c r="D27" s="438"/>
      <c r="E27" s="263"/>
      <c r="F27" s="263"/>
      <c r="G27" s="263"/>
      <c r="H27" s="263"/>
      <c r="I27" s="263"/>
      <c r="J27" s="263"/>
      <c r="K27" s="263"/>
    </row>
    <row r="28" spans="1:44" x14ac:dyDescent="0.2">
      <c r="A28" s="263"/>
      <c r="B28" s="439"/>
      <c r="C28" s="439"/>
      <c r="D28" s="439"/>
      <c r="E28" s="277"/>
      <c r="F28" s="277"/>
      <c r="G28" s="277"/>
      <c r="H28" s="277"/>
      <c r="I28" s="277"/>
      <c r="J28" s="277"/>
      <c r="K28" s="277"/>
    </row>
    <row r="29" spans="1:44" x14ac:dyDescent="0.2">
      <c r="A29" s="262"/>
      <c r="B29" s="436"/>
      <c r="C29" s="436"/>
      <c r="D29" s="436"/>
      <c r="E29" s="288"/>
      <c r="F29" s="288"/>
      <c r="G29" s="288"/>
      <c r="H29" s="288"/>
      <c r="I29" s="288"/>
      <c r="J29" s="288"/>
      <c r="K29" s="288"/>
    </row>
    <row r="30" spans="1:44" x14ac:dyDescent="0.2">
      <c r="A30" s="277"/>
      <c r="B30" s="437"/>
      <c r="C30" s="440"/>
      <c r="D30" s="440"/>
      <c r="E30" s="289"/>
      <c r="F30" s="289"/>
      <c r="G30" s="289"/>
      <c r="H30" s="289"/>
      <c r="I30" s="289"/>
      <c r="J30" s="289"/>
      <c r="K30" s="289"/>
    </row>
    <row r="31" spans="1:44" x14ac:dyDescent="0.2">
      <c r="A31" s="277"/>
      <c r="B31" s="437"/>
      <c r="C31" s="437"/>
      <c r="D31" s="437"/>
      <c r="E31" s="291"/>
      <c r="F31" s="291"/>
      <c r="G31" s="291"/>
      <c r="H31" s="291"/>
      <c r="I31" s="291"/>
      <c r="J31" s="291"/>
      <c r="K31" s="291"/>
    </row>
    <row r="32" spans="1:44" x14ac:dyDescent="0.2">
      <c r="A32" s="277"/>
      <c r="B32" s="437"/>
      <c r="C32" s="437"/>
      <c r="D32" s="437"/>
      <c r="E32" s="291"/>
      <c r="F32" s="291"/>
      <c r="G32" s="291"/>
      <c r="H32" s="291"/>
      <c r="I32" s="291"/>
      <c r="J32" s="291"/>
      <c r="K32" s="291"/>
    </row>
    <row r="33" spans="1:11" x14ac:dyDescent="0.2">
      <c r="A33" s="278"/>
      <c r="B33" s="436"/>
      <c r="C33" s="436"/>
      <c r="D33" s="436"/>
      <c r="E33" s="288"/>
      <c r="F33" s="288"/>
      <c r="G33" s="288"/>
      <c r="H33" s="288"/>
      <c r="I33" s="288"/>
      <c r="J33" s="288"/>
      <c r="K33" s="288"/>
    </row>
    <row r="34" spans="1:11" x14ac:dyDescent="0.2">
      <c r="A34" s="277"/>
      <c r="B34" s="436"/>
      <c r="C34" s="436"/>
      <c r="D34" s="436"/>
      <c r="E34" s="288"/>
      <c r="F34" s="288"/>
      <c r="G34" s="288"/>
      <c r="H34" s="288"/>
      <c r="I34" s="288"/>
      <c r="J34" s="288"/>
      <c r="K34" s="288"/>
    </row>
    <row r="35" spans="1:11" x14ac:dyDescent="0.2">
      <c r="A35" s="277"/>
      <c r="B35" s="436"/>
      <c r="C35" s="436"/>
      <c r="D35" s="436"/>
      <c r="E35" s="288"/>
      <c r="F35" s="288"/>
      <c r="G35" s="288"/>
      <c r="H35" s="288"/>
      <c r="I35" s="288"/>
      <c r="J35" s="288"/>
      <c r="K35" s="288"/>
    </row>
    <row r="36" spans="1:11" x14ac:dyDescent="0.2">
      <c r="A36" s="278"/>
      <c r="B36" s="436"/>
      <c r="C36" s="436"/>
      <c r="D36" s="436"/>
      <c r="E36" s="288"/>
      <c r="F36" s="288"/>
      <c r="G36" s="288"/>
      <c r="H36" s="288"/>
      <c r="I36" s="288"/>
      <c r="J36" s="288"/>
      <c r="K36" s="288"/>
    </row>
    <row r="37" spans="1:11" x14ac:dyDescent="0.2">
      <c r="A37" s="277"/>
      <c r="B37" s="436"/>
      <c r="C37" s="436"/>
      <c r="D37" s="436"/>
      <c r="E37" s="288"/>
      <c r="F37" s="288"/>
      <c r="G37" s="288"/>
      <c r="H37" s="288"/>
      <c r="I37" s="288"/>
      <c r="J37" s="288"/>
      <c r="K37" s="288"/>
    </row>
    <row r="38" spans="1:11" x14ac:dyDescent="0.2">
      <c r="A38" s="277"/>
      <c r="B38" s="436"/>
      <c r="C38" s="436"/>
      <c r="D38" s="436"/>
      <c r="E38" s="288"/>
      <c r="F38" s="288"/>
      <c r="G38" s="288"/>
      <c r="H38" s="288"/>
      <c r="I38" s="288"/>
      <c r="J38" s="288"/>
      <c r="K38" s="288"/>
    </row>
    <row r="39" spans="1:11" x14ac:dyDescent="0.2">
      <c r="A39" s="277"/>
      <c r="B39" s="436"/>
      <c r="C39" s="436"/>
      <c r="D39" s="436"/>
      <c r="E39" s="288"/>
      <c r="F39" s="288"/>
      <c r="G39" s="288"/>
      <c r="H39" s="288"/>
      <c r="I39" s="288"/>
      <c r="J39" s="288"/>
      <c r="K39" s="288"/>
    </row>
    <row r="40" spans="1:11" x14ac:dyDescent="0.2">
      <c r="A40" s="277"/>
    </row>
  </sheetData>
  <sheetProtection password="CC43" sheet="1" objects="1" scenarios="1" formatCells="0" formatColumns="0" formatRows="0"/>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מבטחים מוסד לביטוח סוציאלי של העובדים בע"מ</v>
      </c>
    </row>
    <row r="3" spans="1:121" ht="15.75" x14ac:dyDescent="0.25">
      <c r="B3" s="225" t="str">
        <f>CONCATENATE(הוראות!Z13,הוראות!F13)</f>
        <v>הנתונים ביחידות בודדות לשנת 2018</v>
      </c>
    </row>
    <row r="4" spans="1:121" ht="12.75" customHeight="1" x14ac:dyDescent="0.2">
      <c r="B4" s="182" t="s">
        <v>425</v>
      </c>
      <c r="C4" s="430" t="s">
        <v>87</v>
      </c>
      <c r="D4" s="431"/>
      <c r="E4" s="431"/>
      <c r="F4" s="431"/>
      <c r="G4" s="431"/>
      <c r="H4" s="431"/>
      <c r="I4" s="431"/>
      <c r="J4" s="431"/>
      <c r="K4" s="431"/>
      <c r="L4" s="431"/>
      <c r="M4" s="431"/>
      <c r="N4" s="431"/>
      <c r="O4" s="431"/>
      <c r="P4" s="432"/>
      <c r="Q4" s="430" t="s">
        <v>88</v>
      </c>
      <c r="R4" s="431"/>
      <c r="S4" s="431"/>
      <c r="T4" s="431"/>
      <c r="U4" s="431"/>
      <c r="V4" s="431"/>
      <c r="W4" s="431"/>
      <c r="X4" s="431"/>
      <c r="Y4" s="431"/>
      <c r="Z4" s="431"/>
      <c r="AA4" s="431"/>
      <c r="AB4" s="431"/>
      <c r="AC4" s="431"/>
      <c r="AD4" s="432"/>
      <c r="AE4" s="430" t="s">
        <v>89</v>
      </c>
      <c r="AF4" s="431"/>
      <c r="AG4" s="431"/>
      <c r="AH4" s="431"/>
      <c r="AI4" s="431"/>
      <c r="AJ4" s="431"/>
      <c r="AK4" s="431"/>
      <c r="AL4" s="431"/>
      <c r="AM4" s="431"/>
      <c r="AN4" s="431"/>
      <c r="AO4" s="431"/>
      <c r="AP4" s="431"/>
      <c r="AQ4" s="431"/>
      <c r="AR4" s="432"/>
      <c r="AS4" s="430" t="s">
        <v>90</v>
      </c>
      <c r="AT4" s="431"/>
      <c r="AU4" s="431"/>
      <c r="AV4" s="431"/>
      <c r="AW4" s="431"/>
      <c r="AX4" s="431"/>
      <c r="AY4" s="431"/>
      <c r="AZ4" s="431"/>
      <c r="BA4" s="431"/>
      <c r="BB4" s="431"/>
      <c r="BC4" s="431"/>
      <c r="BD4" s="431"/>
      <c r="BE4" s="431"/>
      <c r="BF4" s="432"/>
      <c r="BG4" s="423" t="s">
        <v>91</v>
      </c>
      <c r="BH4" s="424"/>
      <c r="BI4" s="424"/>
      <c r="BJ4" s="424"/>
      <c r="BK4" s="424"/>
      <c r="BL4" s="424"/>
      <c r="BM4" s="425"/>
      <c r="BN4" s="430" t="s">
        <v>92</v>
      </c>
      <c r="BO4" s="431"/>
      <c r="BP4" s="431"/>
      <c r="BQ4" s="431"/>
      <c r="BR4" s="431"/>
      <c r="BS4" s="431"/>
      <c r="BT4" s="431"/>
      <c r="BU4" s="431"/>
      <c r="BV4" s="431"/>
      <c r="BW4" s="431"/>
      <c r="BX4" s="431"/>
      <c r="BY4" s="431"/>
      <c r="BZ4" s="431"/>
      <c r="CA4" s="432"/>
      <c r="CB4" s="430" t="s">
        <v>93</v>
      </c>
      <c r="CC4" s="431"/>
      <c r="CD4" s="431"/>
      <c r="CE4" s="431"/>
      <c r="CF4" s="431"/>
      <c r="CG4" s="431"/>
      <c r="CH4" s="431"/>
      <c r="CI4" s="431"/>
      <c r="CJ4" s="431"/>
      <c r="CK4" s="431"/>
      <c r="CL4" s="431"/>
      <c r="CM4" s="431"/>
      <c r="CN4" s="431"/>
      <c r="CO4" s="432"/>
      <c r="CP4" s="430" t="s">
        <v>94</v>
      </c>
      <c r="CQ4" s="431"/>
      <c r="CR4" s="431"/>
      <c r="CS4" s="431"/>
      <c r="CT4" s="431"/>
      <c r="CU4" s="431"/>
      <c r="CV4" s="431"/>
      <c r="CW4" s="431"/>
      <c r="CX4" s="431"/>
      <c r="CY4" s="431"/>
      <c r="CZ4" s="431"/>
      <c r="DA4" s="431"/>
      <c r="DB4" s="431"/>
      <c r="DC4" s="432"/>
      <c r="DD4" s="423" t="s">
        <v>95</v>
      </c>
      <c r="DE4" s="424"/>
      <c r="DF4" s="424"/>
      <c r="DG4" s="424"/>
      <c r="DH4" s="424"/>
      <c r="DI4" s="424"/>
      <c r="DJ4" s="424"/>
      <c r="DK4" s="424"/>
      <c r="DL4" s="424"/>
      <c r="DM4" s="424"/>
      <c r="DN4" s="424"/>
      <c r="DO4" s="424"/>
      <c r="DP4" s="424"/>
      <c r="DQ4" s="425"/>
    </row>
    <row r="5" spans="1:121" ht="12.75" customHeight="1" x14ac:dyDescent="0.2">
      <c r="B5" s="226"/>
      <c r="C5" s="433" t="s">
        <v>96</v>
      </c>
      <c r="D5" s="434"/>
      <c r="E5" s="434"/>
      <c r="F5" s="434"/>
      <c r="G5" s="434"/>
      <c r="H5" s="434"/>
      <c r="I5" s="435"/>
      <c r="J5" s="433" t="s">
        <v>97</v>
      </c>
      <c r="K5" s="434"/>
      <c r="L5" s="434"/>
      <c r="M5" s="434"/>
      <c r="N5" s="434"/>
      <c r="O5" s="434"/>
      <c r="P5" s="435"/>
      <c r="Q5" s="433" t="s">
        <v>96</v>
      </c>
      <c r="R5" s="434"/>
      <c r="S5" s="434"/>
      <c r="T5" s="434"/>
      <c r="U5" s="434"/>
      <c r="V5" s="434"/>
      <c r="W5" s="435"/>
      <c r="X5" s="433" t="s">
        <v>97</v>
      </c>
      <c r="Y5" s="434"/>
      <c r="Z5" s="434"/>
      <c r="AA5" s="434"/>
      <c r="AB5" s="434"/>
      <c r="AC5" s="434"/>
      <c r="AD5" s="435"/>
      <c r="AE5" s="433" t="s">
        <v>96</v>
      </c>
      <c r="AF5" s="434"/>
      <c r="AG5" s="434"/>
      <c r="AH5" s="434"/>
      <c r="AI5" s="434"/>
      <c r="AJ5" s="434"/>
      <c r="AK5" s="435"/>
      <c r="AL5" s="433" t="s">
        <v>97</v>
      </c>
      <c r="AM5" s="434"/>
      <c r="AN5" s="434"/>
      <c r="AO5" s="434"/>
      <c r="AP5" s="434"/>
      <c r="AQ5" s="434"/>
      <c r="AR5" s="435"/>
      <c r="AS5" s="433" t="s">
        <v>96</v>
      </c>
      <c r="AT5" s="434"/>
      <c r="AU5" s="434"/>
      <c r="AV5" s="434"/>
      <c r="AW5" s="434"/>
      <c r="AX5" s="434"/>
      <c r="AY5" s="435"/>
      <c r="AZ5" s="433" t="s">
        <v>97</v>
      </c>
      <c r="BA5" s="434"/>
      <c r="BB5" s="434"/>
      <c r="BC5" s="434"/>
      <c r="BD5" s="434"/>
      <c r="BE5" s="434"/>
      <c r="BF5" s="435"/>
      <c r="BG5" s="426"/>
      <c r="BH5" s="428"/>
      <c r="BI5" s="428"/>
      <c r="BJ5" s="428"/>
      <c r="BK5" s="428"/>
      <c r="BL5" s="428"/>
      <c r="BM5" s="429"/>
      <c r="BN5" s="433" t="s">
        <v>96</v>
      </c>
      <c r="BO5" s="434"/>
      <c r="BP5" s="434"/>
      <c r="BQ5" s="434"/>
      <c r="BR5" s="434"/>
      <c r="BS5" s="434"/>
      <c r="BT5" s="435"/>
      <c r="BU5" s="433" t="s">
        <v>97</v>
      </c>
      <c r="BV5" s="434"/>
      <c r="BW5" s="434"/>
      <c r="BX5" s="434"/>
      <c r="BY5" s="434"/>
      <c r="BZ5" s="434"/>
      <c r="CA5" s="435"/>
      <c r="CB5" s="433" t="s">
        <v>96</v>
      </c>
      <c r="CC5" s="434"/>
      <c r="CD5" s="434"/>
      <c r="CE5" s="434"/>
      <c r="CF5" s="434"/>
      <c r="CG5" s="434"/>
      <c r="CH5" s="435"/>
      <c r="CI5" s="433" t="s">
        <v>97</v>
      </c>
      <c r="CJ5" s="434"/>
      <c r="CK5" s="434"/>
      <c r="CL5" s="434"/>
      <c r="CM5" s="434"/>
      <c r="CN5" s="434"/>
      <c r="CO5" s="435"/>
      <c r="CP5" s="433" t="s">
        <v>96</v>
      </c>
      <c r="CQ5" s="434"/>
      <c r="CR5" s="434"/>
      <c r="CS5" s="434"/>
      <c r="CT5" s="434"/>
      <c r="CU5" s="434"/>
      <c r="CV5" s="435"/>
      <c r="CW5" s="433" t="s">
        <v>97</v>
      </c>
      <c r="CX5" s="434"/>
      <c r="CY5" s="434"/>
      <c r="CZ5" s="434"/>
      <c r="DA5" s="434"/>
      <c r="DB5" s="434"/>
      <c r="DC5" s="435"/>
      <c r="DD5" s="433" t="s">
        <v>96</v>
      </c>
      <c r="DE5" s="434"/>
      <c r="DF5" s="434"/>
      <c r="DG5" s="434"/>
      <c r="DH5" s="434"/>
      <c r="DI5" s="434"/>
      <c r="DJ5" s="435"/>
      <c r="DK5" s="433" t="s">
        <v>97</v>
      </c>
      <c r="DL5" s="434"/>
      <c r="DM5" s="434"/>
      <c r="DN5" s="434"/>
      <c r="DO5" s="434"/>
      <c r="DP5" s="434"/>
      <c r="DQ5" s="435"/>
    </row>
    <row r="6" spans="1:121" ht="12.75" customHeight="1" x14ac:dyDescent="0.2">
      <c r="A6" s="159"/>
      <c r="B6" s="226"/>
      <c r="C6" s="456" t="s">
        <v>32</v>
      </c>
      <c r="D6" s="421" t="s">
        <v>33</v>
      </c>
      <c r="E6" s="421"/>
      <c r="F6" s="421"/>
      <c r="G6" s="421"/>
      <c r="H6" s="421"/>
      <c r="I6" s="422"/>
      <c r="J6" s="456" t="str">
        <f>C6</f>
        <v>סה"כ מספר תביעות</v>
      </c>
      <c r="K6" s="421" t="s">
        <v>33</v>
      </c>
      <c r="L6" s="421"/>
      <c r="M6" s="421"/>
      <c r="N6" s="421"/>
      <c r="O6" s="421"/>
      <c r="P6" s="422"/>
      <c r="Q6" s="456" t="str">
        <f>J6</f>
        <v>סה"כ מספר תביעות</v>
      </c>
      <c r="R6" s="421" t="s">
        <v>33</v>
      </c>
      <c r="S6" s="421"/>
      <c r="T6" s="421"/>
      <c r="U6" s="421"/>
      <c r="V6" s="421"/>
      <c r="W6" s="422"/>
      <c r="X6" s="456" t="str">
        <f>Q6</f>
        <v>סה"כ מספר תביעות</v>
      </c>
      <c r="Y6" s="421" t="s">
        <v>33</v>
      </c>
      <c r="Z6" s="421"/>
      <c r="AA6" s="421"/>
      <c r="AB6" s="421"/>
      <c r="AC6" s="421"/>
      <c r="AD6" s="422"/>
      <c r="AE6" s="456" t="str">
        <f>X6</f>
        <v>סה"כ מספר תביעות</v>
      </c>
      <c r="AF6" s="421" t="s">
        <v>33</v>
      </c>
      <c r="AG6" s="421"/>
      <c r="AH6" s="421"/>
      <c r="AI6" s="421"/>
      <c r="AJ6" s="421"/>
      <c r="AK6" s="422"/>
      <c r="AL6" s="456" t="str">
        <f>AE6</f>
        <v>סה"כ מספר תביעות</v>
      </c>
      <c r="AM6" s="421" t="s">
        <v>33</v>
      </c>
      <c r="AN6" s="421"/>
      <c r="AO6" s="421"/>
      <c r="AP6" s="421"/>
      <c r="AQ6" s="421"/>
      <c r="AR6" s="422"/>
      <c r="AS6" s="456" t="str">
        <f>AL6</f>
        <v>סה"כ מספר תביעות</v>
      </c>
      <c r="AT6" s="421" t="s">
        <v>33</v>
      </c>
      <c r="AU6" s="421"/>
      <c r="AV6" s="421"/>
      <c r="AW6" s="421"/>
      <c r="AX6" s="421"/>
      <c r="AY6" s="422"/>
      <c r="AZ6" s="456" t="str">
        <f>AS6</f>
        <v>סה"כ מספר תביעות</v>
      </c>
      <c r="BA6" s="421" t="s">
        <v>33</v>
      </c>
      <c r="BB6" s="421"/>
      <c r="BC6" s="421"/>
      <c r="BD6" s="421"/>
      <c r="BE6" s="421"/>
      <c r="BF6" s="422"/>
      <c r="BG6" s="456" t="str">
        <f>AZ6</f>
        <v>סה"כ מספר תביעות</v>
      </c>
      <c r="BH6" s="421" t="s">
        <v>33</v>
      </c>
      <c r="BI6" s="421"/>
      <c r="BJ6" s="421"/>
      <c r="BK6" s="421"/>
      <c r="BL6" s="421"/>
      <c r="BM6" s="422"/>
      <c r="BN6" s="456" t="str">
        <f>AZ6</f>
        <v>סה"כ מספר תביעות</v>
      </c>
      <c r="BO6" s="421" t="s">
        <v>33</v>
      </c>
      <c r="BP6" s="421"/>
      <c r="BQ6" s="421"/>
      <c r="BR6" s="421"/>
      <c r="BS6" s="421"/>
      <c r="BT6" s="422"/>
      <c r="BU6" s="456" t="str">
        <f>BG6</f>
        <v>סה"כ מספר תביעות</v>
      </c>
      <c r="BV6" s="421" t="s">
        <v>33</v>
      </c>
      <c r="BW6" s="421"/>
      <c r="BX6" s="421"/>
      <c r="BY6" s="421"/>
      <c r="BZ6" s="421"/>
      <c r="CA6" s="422"/>
      <c r="CB6" s="456" t="str">
        <f>BN6</f>
        <v>סה"כ מספר תביעות</v>
      </c>
      <c r="CC6" s="421" t="s">
        <v>33</v>
      </c>
      <c r="CD6" s="421"/>
      <c r="CE6" s="421"/>
      <c r="CF6" s="421"/>
      <c r="CG6" s="421"/>
      <c r="CH6" s="422"/>
      <c r="CI6" s="456" t="str">
        <f>BU6</f>
        <v>סה"כ מספר תביעות</v>
      </c>
      <c r="CJ6" s="421" t="s">
        <v>33</v>
      </c>
      <c r="CK6" s="421"/>
      <c r="CL6" s="421"/>
      <c r="CM6" s="421"/>
      <c r="CN6" s="421"/>
      <c r="CO6" s="422"/>
      <c r="CP6" s="456" t="str">
        <f>CB6</f>
        <v>סה"כ מספר תביעות</v>
      </c>
      <c r="CQ6" s="421" t="s">
        <v>33</v>
      </c>
      <c r="CR6" s="421"/>
      <c r="CS6" s="421"/>
      <c r="CT6" s="421"/>
      <c r="CU6" s="421"/>
      <c r="CV6" s="422"/>
      <c r="CW6" s="456" t="str">
        <f>CI6</f>
        <v>סה"כ מספר תביעות</v>
      </c>
      <c r="CX6" s="421" t="s">
        <v>33</v>
      </c>
      <c r="CY6" s="421"/>
      <c r="CZ6" s="421"/>
      <c r="DA6" s="421"/>
      <c r="DB6" s="421"/>
      <c r="DC6" s="422"/>
      <c r="DD6" s="456" t="str">
        <f>CP6</f>
        <v>סה"כ מספר תביעות</v>
      </c>
      <c r="DE6" s="421" t="s">
        <v>33</v>
      </c>
      <c r="DF6" s="421"/>
      <c r="DG6" s="421"/>
      <c r="DH6" s="421"/>
      <c r="DI6" s="421"/>
      <c r="DJ6" s="422"/>
      <c r="DK6" s="456" t="str">
        <f>CW6</f>
        <v>סה"כ מספר תביעות</v>
      </c>
      <c r="DL6" s="421" t="s">
        <v>33</v>
      </c>
      <c r="DM6" s="421"/>
      <c r="DN6" s="421"/>
      <c r="DO6" s="421"/>
      <c r="DP6" s="421"/>
      <c r="DQ6" s="422"/>
    </row>
    <row r="7" spans="1:121" ht="25.5" customHeight="1" x14ac:dyDescent="0.2">
      <c r="A7" s="159"/>
      <c r="B7" s="402" t="s">
        <v>34</v>
      </c>
      <c r="C7" s="405"/>
      <c r="D7" s="240" t="s">
        <v>495</v>
      </c>
      <c r="E7" s="47" t="s">
        <v>496</v>
      </c>
      <c r="F7" s="47" t="s">
        <v>394</v>
      </c>
      <c r="G7" s="47" t="s">
        <v>395</v>
      </c>
      <c r="H7" s="47" t="s">
        <v>396</v>
      </c>
      <c r="I7" s="160" t="s">
        <v>41</v>
      </c>
      <c r="J7" s="405"/>
      <c r="K7" s="240" t="s">
        <v>495</v>
      </c>
      <c r="L7" s="47" t="s">
        <v>496</v>
      </c>
      <c r="M7" s="47" t="s">
        <v>394</v>
      </c>
      <c r="N7" s="47" t="s">
        <v>395</v>
      </c>
      <c r="O7" s="47" t="s">
        <v>396</v>
      </c>
      <c r="P7" s="160" t="s">
        <v>41</v>
      </c>
      <c r="Q7" s="405"/>
      <c r="R7" s="240" t="s">
        <v>495</v>
      </c>
      <c r="S7" s="47" t="s">
        <v>496</v>
      </c>
      <c r="T7" s="47" t="s">
        <v>394</v>
      </c>
      <c r="U7" s="47" t="s">
        <v>395</v>
      </c>
      <c r="V7" s="47" t="s">
        <v>396</v>
      </c>
      <c r="W7" s="160" t="s">
        <v>41</v>
      </c>
      <c r="X7" s="405"/>
      <c r="Y7" s="240" t="s">
        <v>495</v>
      </c>
      <c r="Z7" s="47" t="s">
        <v>496</v>
      </c>
      <c r="AA7" s="47" t="s">
        <v>394</v>
      </c>
      <c r="AB7" s="47" t="s">
        <v>395</v>
      </c>
      <c r="AC7" s="47" t="s">
        <v>396</v>
      </c>
      <c r="AD7" s="160" t="s">
        <v>41</v>
      </c>
      <c r="AE7" s="405"/>
      <c r="AF7" s="240" t="s">
        <v>495</v>
      </c>
      <c r="AG7" s="47" t="s">
        <v>496</v>
      </c>
      <c r="AH7" s="47" t="s">
        <v>394</v>
      </c>
      <c r="AI7" s="47" t="s">
        <v>395</v>
      </c>
      <c r="AJ7" s="47" t="s">
        <v>396</v>
      </c>
      <c r="AK7" s="160" t="s">
        <v>41</v>
      </c>
      <c r="AL7" s="405"/>
      <c r="AM7" s="240" t="s">
        <v>495</v>
      </c>
      <c r="AN7" s="47" t="s">
        <v>496</v>
      </c>
      <c r="AO7" s="47" t="s">
        <v>394</v>
      </c>
      <c r="AP7" s="47" t="s">
        <v>395</v>
      </c>
      <c r="AQ7" s="47" t="s">
        <v>396</v>
      </c>
      <c r="AR7" s="160" t="s">
        <v>41</v>
      </c>
      <c r="AS7" s="405"/>
      <c r="AT7" s="240" t="s">
        <v>495</v>
      </c>
      <c r="AU7" s="47" t="s">
        <v>496</v>
      </c>
      <c r="AV7" s="47" t="s">
        <v>394</v>
      </c>
      <c r="AW7" s="47" t="s">
        <v>395</v>
      </c>
      <c r="AX7" s="47" t="s">
        <v>396</v>
      </c>
      <c r="AY7" s="160" t="s">
        <v>41</v>
      </c>
      <c r="AZ7" s="405"/>
      <c r="BA7" s="240" t="s">
        <v>495</v>
      </c>
      <c r="BB7" s="47" t="s">
        <v>496</v>
      </c>
      <c r="BC7" s="47" t="s">
        <v>394</v>
      </c>
      <c r="BD7" s="47" t="s">
        <v>395</v>
      </c>
      <c r="BE7" s="47" t="s">
        <v>396</v>
      </c>
      <c r="BF7" s="160" t="s">
        <v>41</v>
      </c>
      <c r="BG7" s="405"/>
      <c r="BH7" s="240" t="s">
        <v>495</v>
      </c>
      <c r="BI7" s="47" t="s">
        <v>496</v>
      </c>
      <c r="BJ7" s="47" t="s">
        <v>394</v>
      </c>
      <c r="BK7" s="47" t="s">
        <v>395</v>
      </c>
      <c r="BL7" s="47" t="s">
        <v>396</v>
      </c>
      <c r="BM7" s="160" t="s">
        <v>41</v>
      </c>
      <c r="BN7" s="405"/>
      <c r="BO7" s="240" t="s">
        <v>495</v>
      </c>
      <c r="BP7" s="47" t="s">
        <v>496</v>
      </c>
      <c r="BQ7" s="47" t="s">
        <v>394</v>
      </c>
      <c r="BR7" s="47" t="s">
        <v>395</v>
      </c>
      <c r="BS7" s="47" t="s">
        <v>396</v>
      </c>
      <c r="BT7" s="160" t="s">
        <v>41</v>
      </c>
      <c r="BU7" s="405"/>
      <c r="BV7" s="240" t="s">
        <v>495</v>
      </c>
      <c r="BW7" s="47" t="s">
        <v>496</v>
      </c>
      <c r="BX7" s="47" t="s">
        <v>394</v>
      </c>
      <c r="BY7" s="47" t="s">
        <v>395</v>
      </c>
      <c r="BZ7" s="47" t="s">
        <v>396</v>
      </c>
      <c r="CA7" s="160" t="s">
        <v>41</v>
      </c>
      <c r="CB7" s="405"/>
      <c r="CC7" s="240" t="s">
        <v>495</v>
      </c>
      <c r="CD7" s="47" t="s">
        <v>496</v>
      </c>
      <c r="CE7" s="47" t="s">
        <v>394</v>
      </c>
      <c r="CF7" s="47" t="s">
        <v>395</v>
      </c>
      <c r="CG7" s="47" t="s">
        <v>396</v>
      </c>
      <c r="CH7" s="160" t="s">
        <v>41</v>
      </c>
      <c r="CI7" s="405"/>
      <c r="CJ7" s="240" t="s">
        <v>495</v>
      </c>
      <c r="CK7" s="47" t="s">
        <v>496</v>
      </c>
      <c r="CL7" s="47" t="s">
        <v>394</v>
      </c>
      <c r="CM7" s="47" t="s">
        <v>395</v>
      </c>
      <c r="CN7" s="47" t="s">
        <v>396</v>
      </c>
      <c r="CO7" s="160" t="s">
        <v>41</v>
      </c>
      <c r="CP7" s="405"/>
      <c r="CQ7" s="240" t="s">
        <v>495</v>
      </c>
      <c r="CR7" s="47" t="s">
        <v>496</v>
      </c>
      <c r="CS7" s="47" t="s">
        <v>394</v>
      </c>
      <c r="CT7" s="47" t="s">
        <v>395</v>
      </c>
      <c r="CU7" s="47" t="s">
        <v>396</v>
      </c>
      <c r="CV7" s="160" t="s">
        <v>41</v>
      </c>
      <c r="CW7" s="405"/>
      <c r="CX7" s="240" t="s">
        <v>495</v>
      </c>
      <c r="CY7" s="47" t="s">
        <v>496</v>
      </c>
      <c r="CZ7" s="47" t="s">
        <v>394</v>
      </c>
      <c r="DA7" s="47" t="s">
        <v>395</v>
      </c>
      <c r="DB7" s="47" t="s">
        <v>396</v>
      </c>
      <c r="DC7" s="160" t="s">
        <v>41</v>
      </c>
      <c r="DD7" s="405"/>
      <c r="DE7" s="240" t="s">
        <v>495</v>
      </c>
      <c r="DF7" s="47" t="s">
        <v>496</v>
      </c>
      <c r="DG7" s="47" t="s">
        <v>394</v>
      </c>
      <c r="DH7" s="47" t="s">
        <v>395</v>
      </c>
      <c r="DI7" s="47" t="s">
        <v>396</v>
      </c>
      <c r="DJ7" s="160" t="s">
        <v>41</v>
      </c>
      <c r="DK7" s="405"/>
      <c r="DL7" s="240" t="s">
        <v>495</v>
      </c>
      <c r="DM7" s="47" t="s">
        <v>496</v>
      </c>
      <c r="DN7" s="47" t="s">
        <v>394</v>
      </c>
      <c r="DO7" s="47" t="s">
        <v>395</v>
      </c>
      <c r="DP7" s="47" t="s">
        <v>396</v>
      </c>
      <c r="DQ7" s="160" t="s">
        <v>41</v>
      </c>
    </row>
    <row r="8" spans="1:121" x14ac:dyDescent="0.2">
      <c r="A8" s="159"/>
      <c r="B8" s="403"/>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465</v>
      </c>
      <c r="BX8" s="55" t="s">
        <v>466</v>
      </c>
      <c r="BY8" s="55" t="s">
        <v>467</v>
      </c>
      <c r="BZ8" s="55" t="s">
        <v>468</v>
      </c>
      <c r="CA8" s="59" t="s">
        <v>469</v>
      </c>
      <c r="CB8" s="246" t="s">
        <v>470</v>
      </c>
      <c r="CC8" s="115" t="s">
        <v>471</v>
      </c>
      <c r="CD8" s="55" t="s">
        <v>472</v>
      </c>
      <c r="CE8" s="55" t="s">
        <v>473</v>
      </c>
      <c r="CF8" s="55" t="s">
        <v>474</v>
      </c>
      <c r="CG8" s="55" t="s">
        <v>475</v>
      </c>
      <c r="CH8" s="59" t="s">
        <v>476</v>
      </c>
      <c r="CI8" s="246" t="s">
        <v>477</v>
      </c>
      <c r="CJ8" s="115" t="s">
        <v>478</v>
      </c>
      <c r="CK8" s="55" t="s">
        <v>479</v>
      </c>
      <c r="CL8" s="55" t="s">
        <v>480</v>
      </c>
      <c r="CM8" s="55" t="s">
        <v>481</v>
      </c>
      <c r="CN8" s="55" t="s">
        <v>482</v>
      </c>
      <c r="CO8" s="59" t="s">
        <v>483</v>
      </c>
      <c r="CP8" s="246" t="s">
        <v>484</v>
      </c>
      <c r="CQ8" s="115" t="s">
        <v>485</v>
      </c>
      <c r="CR8" s="55" t="s">
        <v>486</v>
      </c>
      <c r="CS8" s="55" t="s">
        <v>487</v>
      </c>
      <c r="CT8" s="55" t="s">
        <v>488</v>
      </c>
      <c r="CU8" s="55" t="s">
        <v>489</v>
      </c>
      <c r="CV8" s="59" t="s">
        <v>490</v>
      </c>
      <c r="CW8" s="246" t="s">
        <v>491</v>
      </c>
      <c r="CX8" s="115" t="s">
        <v>492</v>
      </c>
      <c r="CY8" s="55" t="s">
        <v>493</v>
      </c>
      <c r="CZ8" s="55" t="s">
        <v>494</v>
      </c>
      <c r="DA8" s="55" t="s">
        <v>504</v>
      </c>
      <c r="DB8" s="55" t="s">
        <v>505</v>
      </c>
      <c r="DC8" s="59" t="s">
        <v>506</v>
      </c>
      <c r="DD8" s="246" t="s">
        <v>507</v>
      </c>
      <c r="DE8" s="115" t="s">
        <v>508</v>
      </c>
      <c r="DF8" s="55" t="s">
        <v>509</v>
      </c>
      <c r="DG8" s="55" t="s">
        <v>510</v>
      </c>
      <c r="DH8" s="55" t="s">
        <v>511</v>
      </c>
      <c r="DI8" s="55" t="s">
        <v>512</v>
      </c>
      <c r="DJ8" s="59" t="s">
        <v>513</v>
      </c>
      <c r="DK8" s="246" t="s">
        <v>514</v>
      </c>
      <c r="DL8" s="57" t="s">
        <v>515</v>
      </c>
      <c r="DM8" s="55" t="s">
        <v>516</v>
      </c>
      <c r="DN8" s="55" t="s">
        <v>517</v>
      </c>
      <c r="DO8" s="55" t="s">
        <v>518</v>
      </c>
      <c r="DP8" s="55" t="s">
        <v>519</v>
      </c>
      <c r="DQ8" s="59" t="s">
        <v>520</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498</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521</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0" t="s">
        <v>179</v>
      </c>
      <c r="C31" s="453" t="s">
        <v>87</v>
      </c>
      <c r="D31" s="454"/>
      <c r="E31" s="454"/>
      <c r="F31" s="454"/>
      <c r="G31" s="454"/>
      <c r="H31" s="454"/>
      <c r="I31" s="455"/>
      <c r="J31" s="453" t="s">
        <v>88</v>
      </c>
      <c r="K31" s="454"/>
      <c r="L31" s="454"/>
      <c r="M31" s="454"/>
      <c r="N31" s="454"/>
      <c r="O31" s="454"/>
      <c r="P31" s="455"/>
      <c r="Q31" s="453" t="s">
        <v>89</v>
      </c>
      <c r="R31" s="454"/>
      <c r="S31" s="454"/>
      <c r="T31" s="454"/>
      <c r="U31" s="454"/>
      <c r="V31" s="454"/>
      <c r="W31" s="455"/>
      <c r="X31" s="453" t="s">
        <v>90</v>
      </c>
      <c r="Y31" s="454"/>
      <c r="Z31" s="454"/>
      <c r="AA31" s="454"/>
      <c r="AB31" s="454"/>
      <c r="AC31" s="454"/>
      <c r="AD31" s="455"/>
      <c r="AE31" s="453" t="s">
        <v>91</v>
      </c>
      <c r="AF31" s="454"/>
      <c r="AG31" s="454"/>
      <c r="AH31" s="454"/>
      <c r="AI31" s="454"/>
      <c r="AJ31" s="454"/>
      <c r="AK31" s="455"/>
      <c r="AL31" s="453" t="s">
        <v>92</v>
      </c>
      <c r="AM31" s="454"/>
      <c r="AN31" s="454"/>
      <c r="AO31" s="454"/>
      <c r="AP31" s="454"/>
      <c r="AQ31" s="454"/>
      <c r="AR31" s="455"/>
      <c r="AS31" s="453" t="s">
        <v>93</v>
      </c>
      <c r="AT31" s="454"/>
      <c r="AU31" s="454"/>
      <c r="AV31" s="454"/>
      <c r="AW31" s="454"/>
      <c r="AX31" s="454"/>
      <c r="AY31" s="455"/>
      <c r="AZ31" s="453" t="s">
        <v>94</v>
      </c>
      <c r="BA31" s="454"/>
      <c r="BB31" s="454"/>
      <c r="BC31" s="454"/>
      <c r="BD31" s="454"/>
      <c r="BE31" s="454"/>
      <c r="BF31" s="455"/>
      <c r="BG31" s="453" t="s">
        <v>95</v>
      </c>
      <c r="BH31" s="454"/>
      <c r="BI31" s="454"/>
      <c r="BJ31" s="454"/>
      <c r="BK31" s="454"/>
      <c r="BL31" s="454"/>
      <c r="BM31" s="455"/>
      <c r="BN31" s="279"/>
      <c r="BO31" s="279"/>
      <c r="BP31" s="279"/>
      <c r="BQ31" s="279"/>
      <c r="BR31" s="279"/>
      <c r="BS31" s="173"/>
    </row>
    <row r="32" spans="1:121" ht="25.5" hidden="1" customHeight="1" x14ac:dyDescent="0.2">
      <c r="A32" s="270"/>
      <c r="B32" s="451"/>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60" t="s">
        <v>41</v>
      </c>
      <c r="X32" s="189" t="s">
        <v>182</v>
      </c>
      <c r="Y32" s="47" t="s">
        <v>495</v>
      </c>
      <c r="Z32" s="47" t="s">
        <v>496</v>
      </c>
      <c r="AA32" s="47" t="s">
        <v>394</v>
      </c>
      <c r="AB32" s="47" t="s">
        <v>395</v>
      </c>
      <c r="AC32" s="47" t="s">
        <v>396</v>
      </c>
      <c r="AD32" s="160" t="s">
        <v>41</v>
      </c>
      <c r="AE32" s="189" t="s">
        <v>182</v>
      </c>
      <c r="AF32" s="47" t="s">
        <v>495</v>
      </c>
      <c r="AG32" s="47" t="s">
        <v>496</v>
      </c>
      <c r="AH32" s="47" t="s">
        <v>394</v>
      </c>
      <c r="AI32" s="47" t="s">
        <v>395</v>
      </c>
      <c r="AJ32" s="47" t="s">
        <v>396</v>
      </c>
      <c r="AK32" s="160" t="s">
        <v>41</v>
      </c>
      <c r="AL32" s="189" t="s">
        <v>182</v>
      </c>
      <c r="AM32" s="47" t="s">
        <v>495</v>
      </c>
      <c r="AN32" s="47" t="s">
        <v>496</v>
      </c>
      <c r="AO32" s="47" t="s">
        <v>394</v>
      </c>
      <c r="AP32" s="47" t="s">
        <v>395</v>
      </c>
      <c r="AQ32" s="47" t="s">
        <v>396</v>
      </c>
      <c r="AR32" s="160" t="s">
        <v>41</v>
      </c>
      <c r="AS32" s="189" t="s">
        <v>182</v>
      </c>
      <c r="AT32" s="47" t="s">
        <v>495</v>
      </c>
      <c r="AU32" s="47" t="s">
        <v>496</v>
      </c>
      <c r="AV32" s="47" t="s">
        <v>394</v>
      </c>
      <c r="AW32" s="47" t="s">
        <v>395</v>
      </c>
      <c r="AX32" s="47" t="s">
        <v>396</v>
      </c>
      <c r="AY32" s="160" t="s">
        <v>41</v>
      </c>
      <c r="AZ32" s="189" t="s">
        <v>182</v>
      </c>
      <c r="BA32" s="47" t="s">
        <v>495</v>
      </c>
      <c r="BB32" s="47" t="s">
        <v>496</v>
      </c>
      <c r="BC32" s="47" t="s">
        <v>394</v>
      </c>
      <c r="BD32" s="47" t="s">
        <v>395</v>
      </c>
      <c r="BE32" s="47" t="s">
        <v>396</v>
      </c>
      <c r="BF32" s="160" t="s">
        <v>41</v>
      </c>
      <c r="BG32" s="189" t="s">
        <v>182</v>
      </c>
      <c r="BH32" s="47" t="s">
        <v>495</v>
      </c>
      <c r="BI32" s="47" t="s">
        <v>496</v>
      </c>
      <c r="BJ32" s="47" t="s">
        <v>394</v>
      </c>
      <c r="BK32" s="47" t="s">
        <v>395</v>
      </c>
      <c r="BL32" s="47" t="s">
        <v>396</v>
      </c>
      <c r="BM32" s="191" t="s">
        <v>41</v>
      </c>
      <c r="BN32" s="279"/>
      <c r="BO32" s="279"/>
      <c r="BP32" s="279"/>
      <c r="BQ32" s="279"/>
      <c r="BR32" s="279"/>
      <c r="BS32" s="173"/>
    </row>
    <row r="33" spans="1:75" ht="13.5" hidden="1" thickBot="1" x14ac:dyDescent="0.25">
      <c r="A33" s="271"/>
      <c r="B33" s="452"/>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500</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522</v>
      </c>
      <c r="B36" s="368" t="s">
        <v>499</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523</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446</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sheetProtection password="CC43" sheet="1" objects="1" scenarios="1" formatCells="0" formatColumns="0" formatRows="0"/>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hyperlinks>
  <pageMargins left="0" right="0" top="0" bottom="0.98425196850393704" header="0" footer="0.51181102362204722"/>
  <pageSetup paperSize="9" fitToWidth="2" fitToHeight="2" orientation="landscape"/>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מבטחים מוסד לביטוח סוציאלי של העובדים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2018</v>
      </c>
      <c r="F3" s="121">
        <f>E3-1</f>
        <v>-1</v>
      </c>
    </row>
    <row r="4" spans="1:77" x14ac:dyDescent="0.2">
      <c r="B4" s="182" t="s">
        <v>425</v>
      </c>
    </row>
    <row r="5" spans="1:77" ht="13.5" thickBot="1" x14ac:dyDescent="0.25"/>
    <row r="6" spans="1:77" x14ac:dyDescent="0.2">
      <c r="A6" s="269"/>
      <c r="B6" s="450" t="s">
        <v>179</v>
      </c>
      <c r="C6" s="444"/>
      <c r="D6" s="445"/>
      <c r="E6" s="453" t="s">
        <v>87</v>
      </c>
      <c r="F6" s="454"/>
      <c r="G6" s="454"/>
      <c r="H6" s="454"/>
      <c r="I6" s="454"/>
      <c r="J6" s="454"/>
      <c r="K6" s="455"/>
      <c r="L6" s="453" t="s">
        <v>88</v>
      </c>
      <c r="M6" s="454"/>
      <c r="N6" s="454"/>
      <c r="O6" s="454"/>
      <c r="P6" s="454"/>
      <c r="Q6" s="454"/>
      <c r="R6" s="455"/>
      <c r="S6" s="453" t="s">
        <v>89</v>
      </c>
      <c r="T6" s="454"/>
      <c r="U6" s="454"/>
      <c r="V6" s="454"/>
      <c r="W6" s="454"/>
      <c r="X6" s="454"/>
      <c r="Y6" s="455"/>
      <c r="Z6" s="453" t="s">
        <v>90</v>
      </c>
      <c r="AA6" s="454"/>
      <c r="AB6" s="454"/>
      <c r="AC6" s="454"/>
      <c r="AD6" s="454"/>
      <c r="AE6" s="454"/>
      <c r="AF6" s="455"/>
      <c r="AG6" s="453" t="s">
        <v>91</v>
      </c>
      <c r="AH6" s="454"/>
      <c r="AI6" s="454"/>
      <c r="AJ6" s="454"/>
      <c r="AK6" s="454"/>
      <c r="AL6" s="454"/>
      <c r="AM6" s="455"/>
      <c r="AN6" s="453" t="s">
        <v>92</v>
      </c>
      <c r="AO6" s="454"/>
      <c r="AP6" s="454"/>
      <c r="AQ6" s="454"/>
      <c r="AR6" s="454"/>
      <c r="AS6" s="454"/>
      <c r="AT6" s="455"/>
      <c r="AU6" s="453" t="s">
        <v>93</v>
      </c>
      <c r="AV6" s="454"/>
      <c r="AW6" s="454"/>
      <c r="AX6" s="454"/>
      <c r="AY6" s="454"/>
      <c r="AZ6" s="454"/>
      <c r="BA6" s="455"/>
      <c r="BB6" s="453" t="s">
        <v>94</v>
      </c>
      <c r="BC6" s="454"/>
      <c r="BD6" s="454"/>
      <c r="BE6" s="454"/>
      <c r="BF6" s="454"/>
      <c r="BG6" s="454"/>
      <c r="BH6" s="455"/>
      <c r="BI6" s="453" t="s">
        <v>95</v>
      </c>
      <c r="BJ6" s="454"/>
      <c r="BK6" s="454"/>
      <c r="BL6" s="454"/>
      <c r="BM6" s="454"/>
      <c r="BN6" s="454"/>
      <c r="BO6" s="455"/>
      <c r="BP6" s="279"/>
      <c r="BQ6" s="279"/>
      <c r="BR6" s="279"/>
      <c r="BS6" s="279"/>
      <c r="BT6" s="279"/>
      <c r="BU6" s="173"/>
    </row>
    <row r="7" spans="1:77" ht="25.5" customHeight="1" x14ac:dyDescent="0.2">
      <c r="A7" s="270"/>
      <c r="B7" s="451"/>
      <c r="C7" s="446"/>
      <c r="D7" s="447"/>
      <c r="E7" s="189" t="s">
        <v>182</v>
      </c>
      <c r="F7" s="47" t="s">
        <v>495</v>
      </c>
      <c r="G7" s="47" t="s">
        <v>496</v>
      </c>
      <c r="H7" s="47" t="s">
        <v>394</v>
      </c>
      <c r="I7" s="47" t="s">
        <v>395</v>
      </c>
      <c r="J7" s="47" t="s">
        <v>396</v>
      </c>
      <c r="K7" s="160" t="s">
        <v>41</v>
      </c>
      <c r="L7" s="189" t="s">
        <v>182</v>
      </c>
      <c r="M7" s="47" t="s">
        <v>495</v>
      </c>
      <c r="N7" s="47" t="s">
        <v>496</v>
      </c>
      <c r="O7" s="47" t="s">
        <v>394</v>
      </c>
      <c r="P7" s="47" t="s">
        <v>395</v>
      </c>
      <c r="Q7" s="47" t="s">
        <v>396</v>
      </c>
      <c r="R7" s="160" t="s">
        <v>41</v>
      </c>
      <c r="S7" s="189" t="s">
        <v>182</v>
      </c>
      <c r="T7" s="47" t="s">
        <v>495</v>
      </c>
      <c r="U7" s="47" t="s">
        <v>496</v>
      </c>
      <c r="V7" s="47" t="s">
        <v>394</v>
      </c>
      <c r="W7" s="47" t="s">
        <v>395</v>
      </c>
      <c r="X7" s="47" t="s">
        <v>396</v>
      </c>
      <c r="Y7" s="160" t="s">
        <v>41</v>
      </c>
      <c r="Z7" s="189" t="s">
        <v>182</v>
      </c>
      <c r="AA7" s="47" t="s">
        <v>495</v>
      </c>
      <c r="AB7" s="47" t="s">
        <v>496</v>
      </c>
      <c r="AC7" s="47" t="s">
        <v>394</v>
      </c>
      <c r="AD7" s="47" t="s">
        <v>395</v>
      </c>
      <c r="AE7" s="47" t="s">
        <v>396</v>
      </c>
      <c r="AF7" s="160" t="s">
        <v>41</v>
      </c>
      <c r="AG7" s="189" t="s">
        <v>182</v>
      </c>
      <c r="AH7" s="47" t="s">
        <v>495</v>
      </c>
      <c r="AI7" s="47" t="s">
        <v>496</v>
      </c>
      <c r="AJ7" s="47" t="s">
        <v>394</v>
      </c>
      <c r="AK7" s="47" t="s">
        <v>395</v>
      </c>
      <c r="AL7" s="47" t="s">
        <v>396</v>
      </c>
      <c r="AM7" s="160" t="s">
        <v>41</v>
      </c>
      <c r="AN7" s="189" t="s">
        <v>182</v>
      </c>
      <c r="AO7" s="47" t="s">
        <v>495</v>
      </c>
      <c r="AP7" s="47" t="s">
        <v>496</v>
      </c>
      <c r="AQ7" s="47" t="s">
        <v>394</v>
      </c>
      <c r="AR7" s="47" t="s">
        <v>395</v>
      </c>
      <c r="AS7" s="47" t="s">
        <v>396</v>
      </c>
      <c r="AT7" s="160" t="s">
        <v>41</v>
      </c>
      <c r="AU7" s="189" t="s">
        <v>182</v>
      </c>
      <c r="AV7" s="47" t="s">
        <v>495</v>
      </c>
      <c r="AW7" s="47" t="s">
        <v>496</v>
      </c>
      <c r="AX7" s="47" t="s">
        <v>394</v>
      </c>
      <c r="AY7" s="47" t="s">
        <v>395</v>
      </c>
      <c r="AZ7" s="47" t="s">
        <v>396</v>
      </c>
      <c r="BA7" s="160" t="s">
        <v>41</v>
      </c>
      <c r="BB7" s="189" t="s">
        <v>182</v>
      </c>
      <c r="BC7" s="47" t="s">
        <v>495</v>
      </c>
      <c r="BD7" s="47" t="s">
        <v>496</v>
      </c>
      <c r="BE7" s="47" t="s">
        <v>394</v>
      </c>
      <c r="BF7" s="47" t="s">
        <v>395</v>
      </c>
      <c r="BG7" s="47" t="s">
        <v>396</v>
      </c>
      <c r="BH7" s="160" t="s">
        <v>41</v>
      </c>
      <c r="BI7" s="189" t="s">
        <v>182</v>
      </c>
      <c r="BJ7" s="47" t="s">
        <v>495</v>
      </c>
      <c r="BK7" s="47" t="s">
        <v>496</v>
      </c>
      <c r="BL7" s="47" t="s">
        <v>394</v>
      </c>
      <c r="BM7" s="47" t="s">
        <v>395</v>
      </c>
      <c r="BN7" s="47" t="s">
        <v>396</v>
      </c>
      <c r="BO7" s="191" t="s">
        <v>41</v>
      </c>
      <c r="BP7" s="279"/>
      <c r="BQ7" s="279"/>
      <c r="BR7" s="279"/>
      <c r="BS7" s="279"/>
      <c r="BT7" s="279"/>
      <c r="BU7" s="173"/>
    </row>
    <row r="8" spans="1:77" ht="13.5" thickBot="1" x14ac:dyDescent="0.25">
      <c r="A8" s="271"/>
      <c r="B8" s="452"/>
      <c r="C8" s="448"/>
      <c r="D8" s="449"/>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41" t="s">
        <v>500</v>
      </c>
      <c r="C10" s="442"/>
      <c r="D10" s="443"/>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522</v>
      </c>
      <c r="B11" s="441" t="s">
        <v>499</v>
      </c>
      <c r="C11" s="442"/>
      <c r="D11" s="443"/>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523</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446</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38"/>
      <c r="C26" s="438"/>
      <c r="D26" s="438"/>
      <c r="E26" s="263"/>
      <c r="F26" s="263"/>
      <c r="G26" s="263"/>
      <c r="H26" s="263"/>
      <c r="I26" s="263"/>
      <c r="J26" s="263"/>
      <c r="K26" s="263"/>
    </row>
    <row r="27" spans="1:73" x14ac:dyDescent="0.2">
      <c r="A27" s="263"/>
      <c r="B27" s="439"/>
      <c r="C27" s="439"/>
      <c r="D27" s="439"/>
      <c r="E27" s="277"/>
      <c r="F27" s="277"/>
      <c r="G27" s="277"/>
      <c r="H27" s="277"/>
      <c r="I27" s="277"/>
      <c r="J27" s="277"/>
      <c r="K27" s="277"/>
    </row>
    <row r="28" spans="1:73" x14ac:dyDescent="0.2">
      <c r="A28" s="262"/>
      <c r="B28" s="436"/>
      <c r="C28" s="436"/>
      <c r="D28" s="436"/>
      <c r="E28" s="288"/>
      <c r="F28" s="288"/>
      <c r="G28" s="288"/>
      <c r="H28" s="288"/>
      <c r="I28" s="288"/>
      <c r="J28" s="288"/>
      <c r="K28" s="288"/>
    </row>
    <row r="29" spans="1:73" x14ac:dyDescent="0.2">
      <c r="A29" s="277"/>
      <c r="B29" s="437"/>
      <c r="C29" s="440"/>
      <c r="D29" s="440"/>
      <c r="E29" s="289"/>
      <c r="F29" s="289"/>
      <c r="G29" s="290"/>
      <c r="H29" s="289"/>
      <c r="I29" s="289"/>
      <c r="J29" s="289"/>
      <c r="K29" s="289"/>
    </row>
    <row r="30" spans="1:73" x14ac:dyDescent="0.2">
      <c r="A30" s="277"/>
      <c r="B30" s="437"/>
      <c r="C30" s="437"/>
      <c r="D30" s="437"/>
      <c r="E30" s="291"/>
      <c r="F30" s="291"/>
      <c r="G30" s="291"/>
      <c r="H30" s="291"/>
      <c r="I30" s="291"/>
      <c r="J30" s="291"/>
      <c r="K30" s="291"/>
    </row>
    <row r="31" spans="1:73" x14ac:dyDescent="0.2">
      <c r="A31" s="277"/>
      <c r="B31" s="437"/>
      <c r="C31" s="437"/>
      <c r="D31" s="437"/>
      <c r="E31" s="291"/>
      <c r="F31" s="291"/>
      <c r="G31" s="291"/>
      <c r="H31" s="291"/>
      <c r="I31" s="291"/>
      <c r="J31" s="291"/>
      <c r="K31" s="291"/>
    </row>
    <row r="32" spans="1:73" x14ac:dyDescent="0.2">
      <c r="A32" s="278"/>
      <c r="B32" s="436"/>
      <c r="C32" s="436"/>
      <c r="D32" s="436"/>
      <c r="E32" s="288"/>
      <c r="F32" s="288"/>
      <c r="G32" s="288"/>
      <c r="H32" s="288"/>
      <c r="I32" s="288"/>
      <c r="J32" s="288"/>
      <c r="K32" s="288"/>
    </row>
    <row r="33" spans="1:11" x14ac:dyDescent="0.2">
      <c r="A33" s="277"/>
      <c r="B33" s="436"/>
      <c r="C33" s="436"/>
      <c r="D33" s="436"/>
      <c r="E33" s="288"/>
      <c r="F33" s="288"/>
      <c r="G33" s="288"/>
      <c r="H33" s="288"/>
      <c r="I33" s="288"/>
      <c r="J33" s="288"/>
      <c r="K33" s="288"/>
    </row>
    <row r="34" spans="1:11" x14ac:dyDescent="0.2">
      <c r="A34" s="277"/>
      <c r="B34" s="436"/>
      <c r="C34" s="436"/>
      <c r="D34" s="436"/>
      <c r="E34" s="288"/>
      <c r="F34" s="288"/>
      <c r="G34" s="288"/>
      <c r="H34" s="288"/>
      <c r="I34" s="288"/>
      <c r="J34" s="288"/>
      <c r="K34" s="288"/>
    </row>
    <row r="35" spans="1:11" x14ac:dyDescent="0.2">
      <c r="A35" s="278"/>
      <c r="B35" s="436"/>
      <c r="C35" s="436"/>
      <c r="D35" s="436"/>
      <c r="E35" s="288"/>
      <c r="F35" s="288"/>
      <c r="G35" s="288"/>
      <c r="H35" s="288"/>
      <c r="I35" s="288"/>
      <c r="J35" s="288"/>
      <c r="K35" s="288"/>
    </row>
    <row r="36" spans="1:11" x14ac:dyDescent="0.2">
      <c r="A36" s="277"/>
      <c r="B36" s="436"/>
      <c r="C36" s="436"/>
      <c r="D36" s="436"/>
      <c r="E36" s="288"/>
      <c r="F36" s="288"/>
      <c r="G36" s="288"/>
      <c r="H36" s="288"/>
      <c r="I36" s="288"/>
      <c r="J36" s="288"/>
      <c r="K36" s="288"/>
    </row>
    <row r="37" spans="1:11" x14ac:dyDescent="0.2">
      <c r="A37" s="277"/>
      <c r="B37" s="436"/>
      <c r="C37" s="436"/>
      <c r="D37" s="436"/>
      <c r="E37" s="288"/>
      <c r="F37" s="288"/>
      <c r="G37" s="288"/>
      <c r="H37" s="288"/>
      <c r="I37" s="288"/>
      <c r="J37" s="288"/>
      <c r="K37" s="288"/>
    </row>
    <row r="38" spans="1:11" x14ac:dyDescent="0.2">
      <c r="A38" s="277"/>
      <c r="B38" s="436"/>
      <c r="C38" s="436"/>
      <c r="D38" s="436"/>
      <c r="E38" s="288"/>
      <c r="F38" s="288"/>
      <c r="G38" s="288"/>
      <c r="H38" s="288"/>
      <c r="I38" s="288"/>
      <c r="J38" s="288"/>
      <c r="K38" s="288"/>
    </row>
    <row r="39" spans="1:11" x14ac:dyDescent="0.2">
      <c r="A39" s="277"/>
    </row>
  </sheetData>
  <sheetProtection password="CC43" sheet="1" objects="1" scenarios="1" formatCells="0" formatColumns="0" formatRows="0"/>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AG28" sqref="AG28"/>
    </sheetView>
  </sheetViews>
  <sheetFormatPr defaultColWidth="9.140625" defaultRowHeight="12.75" x14ac:dyDescent="0.2"/>
  <cols>
    <col min="1" max="1" width="4" style="121" customWidth="1"/>
    <col min="2" max="2" width="47.42578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מבטחים מוסד לביטוח סוציאלי של העובדים בע"מ</v>
      </c>
    </row>
    <row r="3" spans="1:39" ht="15.75" x14ac:dyDescent="0.25">
      <c r="B3" s="183" t="str">
        <f>CONCATENATE(הוראות!Z13,הוראות!F13)</f>
        <v>הנתונים ביחידות בודדות לשנת 2018</v>
      </c>
    </row>
    <row r="4" spans="1:39" ht="12.75" customHeight="1" x14ac:dyDescent="0.2">
      <c r="B4" s="182" t="s">
        <v>425</v>
      </c>
      <c r="C4" s="430" t="s">
        <v>140</v>
      </c>
      <c r="D4" s="431"/>
      <c r="E4" s="431"/>
      <c r="F4" s="431"/>
      <c r="G4" s="431"/>
      <c r="H4" s="431"/>
      <c r="I4" s="431"/>
      <c r="J4" s="431"/>
      <c r="K4" s="431"/>
      <c r="L4" s="431"/>
      <c r="M4" s="431"/>
      <c r="N4" s="431"/>
      <c r="O4" s="431"/>
      <c r="P4" s="432"/>
      <c r="Q4" s="430" t="s">
        <v>141</v>
      </c>
      <c r="R4" s="431"/>
      <c r="S4" s="431"/>
      <c r="T4" s="431"/>
      <c r="U4" s="431"/>
      <c r="V4" s="431"/>
      <c r="W4" s="431"/>
      <c r="X4" s="431"/>
      <c r="Y4" s="431"/>
      <c r="Z4" s="431"/>
      <c r="AA4" s="431"/>
      <c r="AB4" s="431"/>
      <c r="AC4" s="431"/>
      <c r="AD4" s="432"/>
      <c r="AE4" s="423" t="s">
        <v>142</v>
      </c>
      <c r="AF4" s="424"/>
      <c r="AG4" s="424"/>
      <c r="AH4" s="424"/>
      <c r="AI4" s="424"/>
      <c r="AJ4" s="424"/>
      <c r="AK4" s="425"/>
    </row>
    <row r="5" spans="1:39" x14ac:dyDescent="0.2">
      <c r="B5" s="159"/>
      <c r="C5" s="459" t="s">
        <v>96</v>
      </c>
      <c r="D5" s="434"/>
      <c r="E5" s="434"/>
      <c r="F5" s="434"/>
      <c r="G5" s="434"/>
      <c r="H5" s="434"/>
      <c r="I5" s="435"/>
      <c r="J5" s="459" t="s">
        <v>97</v>
      </c>
      <c r="K5" s="434"/>
      <c r="L5" s="434"/>
      <c r="M5" s="434"/>
      <c r="N5" s="434"/>
      <c r="O5" s="434"/>
      <c r="P5" s="435"/>
      <c r="Q5" s="459" t="s">
        <v>96</v>
      </c>
      <c r="R5" s="434"/>
      <c r="S5" s="434"/>
      <c r="T5" s="434"/>
      <c r="U5" s="434"/>
      <c r="V5" s="434"/>
      <c r="W5" s="435"/>
      <c r="X5" s="459" t="s">
        <v>97</v>
      </c>
      <c r="Y5" s="434"/>
      <c r="Z5" s="434"/>
      <c r="AA5" s="434"/>
      <c r="AB5" s="434"/>
      <c r="AC5" s="434"/>
      <c r="AD5" s="435"/>
      <c r="AE5" s="458"/>
      <c r="AF5" s="428"/>
      <c r="AG5" s="428"/>
      <c r="AH5" s="428"/>
      <c r="AI5" s="428"/>
      <c r="AJ5" s="428"/>
      <c r="AK5" s="429"/>
    </row>
    <row r="6" spans="1:39" ht="12.75" customHeight="1" x14ac:dyDescent="0.2">
      <c r="A6" s="159"/>
      <c r="B6" s="159"/>
      <c r="C6" s="457" t="s">
        <v>32</v>
      </c>
      <c r="D6" s="421" t="s">
        <v>33</v>
      </c>
      <c r="E6" s="421"/>
      <c r="F6" s="421"/>
      <c r="G6" s="421"/>
      <c r="H6" s="421"/>
      <c r="I6" s="422"/>
      <c r="J6" s="457" t="str">
        <f>C6</f>
        <v>סה"כ מספר תביעות</v>
      </c>
      <c r="K6" s="421" t="s">
        <v>33</v>
      </c>
      <c r="L6" s="421"/>
      <c r="M6" s="421"/>
      <c r="N6" s="421"/>
      <c r="O6" s="421"/>
      <c r="P6" s="422"/>
      <c r="Q6" s="457" t="str">
        <f>C6</f>
        <v>סה"כ מספר תביעות</v>
      </c>
      <c r="R6" s="421" t="s">
        <v>33</v>
      </c>
      <c r="S6" s="421"/>
      <c r="T6" s="421"/>
      <c r="U6" s="421"/>
      <c r="V6" s="421"/>
      <c r="W6" s="422"/>
      <c r="X6" s="457" t="str">
        <f>Q6</f>
        <v>סה"כ מספר תביעות</v>
      </c>
      <c r="Y6" s="421" t="s">
        <v>33</v>
      </c>
      <c r="Z6" s="421"/>
      <c r="AA6" s="421"/>
      <c r="AB6" s="421"/>
      <c r="AC6" s="421"/>
      <c r="AD6" s="422"/>
      <c r="AE6" s="457" t="str">
        <f>X6</f>
        <v>סה"כ מספר תביעות</v>
      </c>
      <c r="AF6" s="421" t="s">
        <v>33</v>
      </c>
      <c r="AG6" s="421"/>
      <c r="AH6" s="421"/>
      <c r="AI6" s="421"/>
      <c r="AJ6" s="421"/>
      <c r="AK6" s="422"/>
    </row>
    <row r="7" spans="1:39" ht="25.5" customHeight="1" x14ac:dyDescent="0.2">
      <c r="A7" s="159"/>
      <c r="B7" s="402" t="s">
        <v>34</v>
      </c>
      <c r="C7" s="405"/>
      <c r="D7" s="240" t="s">
        <v>495</v>
      </c>
      <c r="E7" s="47" t="s">
        <v>496</v>
      </c>
      <c r="F7" s="47" t="s">
        <v>394</v>
      </c>
      <c r="G7" s="47" t="s">
        <v>395</v>
      </c>
      <c r="H7" s="47" t="s">
        <v>396</v>
      </c>
      <c r="I7" s="160" t="s">
        <v>41</v>
      </c>
      <c r="J7" s="405"/>
      <c r="K7" s="240" t="s">
        <v>495</v>
      </c>
      <c r="L7" s="47" t="s">
        <v>496</v>
      </c>
      <c r="M7" s="47" t="s">
        <v>394</v>
      </c>
      <c r="N7" s="47" t="s">
        <v>395</v>
      </c>
      <c r="O7" s="47" t="s">
        <v>396</v>
      </c>
      <c r="P7" s="160" t="s">
        <v>41</v>
      </c>
      <c r="Q7" s="405"/>
      <c r="R7" s="240" t="s">
        <v>495</v>
      </c>
      <c r="S7" s="47" t="s">
        <v>496</v>
      </c>
      <c r="T7" s="47" t="s">
        <v>394</v>
      </c>
      <c r="U7" s="47" t="s">
        <v>395</v>
      </c>
      <c r="V7" s="47" t="s">
        <v>396</v>
      </c>
      <c r="W7" s="160" t="s">
        <v>41</v>
      </c>
      <c r="X7" s="405"/>
      <c r="Y7" s="240" t="s">
        <v>495</v>
      </c>
      <c r="Z7" s="47" t="s">
        <v>496</v>
      </c>
      <c r="AA7" s="47" t="s">
        <v>394</v>
      </c>
      <c r="AB7" s="47" t="s">
        <v>395</v>
      </c>
      <c r="AC7" s="47" t="s">
        <v>396</v>
      </c>
      <c r="AD7" s="160" t="s">
        <v>41</v>
      </c>
      <c r="AE7" s="405"/>
      <c r="AF7" s="240" t="s">
        <v>495</v>
      </c>
      <c r="AG7" s="47" t="s">
        <v>496</v>
      </c>
      <c r="AH7" s="47" t="s">
        <v>394</v>
      </c>
      <c r="AI7" s="47" t="s">
        <v>395</v>
      </c>
      <c r="AJ7" s="47" t="s">
        <v>396</v>
      </c>
      <c r="AK7" s="160" t="s">
        <v>41</v>
      </c>
    </row>
    <row r="8" spans="1:39" ht="12.75" customHeight="1" x14ac:dyDescent="0.2">
      <c r="A8" s="159"/>
      <c r="B8" s="403"/>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v>389</v>
      </c>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v>977</v>
      </c>
      <c r="AF10" s="179"/>
      <c r="AG10" s="177"/>
      <c r="AH10" s="177"/>
      <c r="AI10" s="177"/>
      <c r="AJ10" s="177"/>
      <c r="AK10" s="178"/>
    </row>
    <row r="11" spans="1:39" ht="12.75" customHeight="1" x14ac:dyDescent="0.2">
      <c r="A11" s="166">
        <f>A10+1</f>
        <v>2</v>
      </c>
      <c r="B11" s="167" t="s">
        <v>75</v>
      </c>
      <c r="C11" s="318">
        <v>1048</v>
      </c>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v>1983</v>
      </c>
      <c r="AF11" s="179"/>
      <c r="AG11" s="177"/>
      <c r="AH11" s="177"/>
      <c r="AI11" s="177"/>
      <c r="AJ11" s="177"/>
      <c r="AK11" s="178"/>
    </row>
    <row r="12" spans="1:39" x14ac:dyDescent="0.2">
      <c r="A12" s="166">
        <v>3</v>
      </c>
      <c r="B12" s="167" t="s">
        <v>498</v>
      </c>
      <c r="C12" s="250">
        <f>SUM(D12:I12)</f>
        <v>917</v>
      </c>
      <c r="D12" s="314">
        <v>616</v>
      </c>
      <c r="E12" s="308">
        <v>133</v>
      </c>
      <c r="F12" s="314">
        <v>132</v>
      </c>
      <c r="G12" s="314">
        <v>25</v>
      </c>
      <c r="H12" s="314">
        <v>4</v>
      </c>
      <c r="I12" s="315">
        <v>7</v>
      </c>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1714</v>
      </c>
      <c r="AF12" s="314">
        <v>491</v>
      </c>
      <c r="AG12" s="308">
        <v>518</v>
      </c>
      <c r="AH12" s="314">
        <v>541</v>
      </c>
      <c r="AI12" s="314">
        <v>151</v>
      </c>
      <c r="AJ12" s="314">
        <v>11</v>
      </c>
      <c r="AK12" s="315">
        <v>2</v>
      </c>
    </row>
    <row r="13" spans="1:39"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45</v>
      </c>
      <c r="D14" s="314">
        <v>12</v>
      </c>
      <c r="E14" s="308">
        <v>8</v>
      </c>
      <c r="F14" s="314">
        <v>17</v>
      </c>
      <c r="G14" s="314">
        <v>3</v>
      </c>
      <c r="H14" s="314">
        <v>3</v>
      </c>
      <c r="I14" s="315">
        <v>2</v>
      </c>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10</v>
      </c>
      <c r="AF14" s="314">
        <v>3</v>
      </c>
      <c r="AG14" s="308">
        <v>4</v>
      </c>
      <c r="AH14" s="314">
        <v>1</v>
      </c>
      <c r="AI14" s="314">
        <v>2</v>
      </c>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1</v>
      </c>
      <c r="D16" s="314">
        <v>1</v>
      </c>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6</v>
      </c>
      <c r="AF16" s="314">
        <v>1</v>
      </c>
      <c r="AG16" s="308">
        <v>4</v>
      </c>
      <c r="AH16" s="314">
        <v>1</v>
      </c>
      <c r="AI16" s="314"/>
      <c r="AJ16" s="314"/>
      <c r="AK16" s="315"/>
    </row>
    <row r="17" spans="1:37" ht="12.75" customHeight="1" x14ac:dyDescent="0.2">
      <c r="A17" s="166">
        <v>7</v>
      </c>
      <c r="B17" s="170" t="s">
        <v>521</v>
      </c>
      <c r="C17" s="250">
        <f t="shared" ref="C17:AG17" si="0">SUM(C12:C16)</f>
        <v>963</v>
      </c>
      <c r="D17" s="233">
        <f t="shared" si="0"/>
        <v>629</v>
      </c>
      <c r="E17" s="32">
        <f t="shared" si="0"/>
        <v>141</v>
      </c>
      <c r="F17" s="29">
        <f t="shared" si="0"/>
        <v>149</v>
      </c>
      <c r="G17" s="29">
        <f t="shared" si="0"/>
        <v>28</v>
      </c>
      <c r="H17" s="29">
        <f t="shared" si="0"/>
        <v>7</v>
      </c>
      <c r="I17" s="33">
        <f t="shared" si="0"/>
        <v>9</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1730</v>
      </c>
      <c r="AF17" s="31">
        <f t="shared" si="0"/>
        <v>495</v>
      </c>
      <c r="AG17" s="32">
        <f t="shared" si="0"/>
        <v>526</v>
      </c>
      <c r="AH17" s="29">
        <f t="shared" ref="AH17" si="1">SUM(AH12:AH16)</f>
        <v>543</v>
      </c>
      <c r="AI17" s="29">
        <f>SUM(AI12:AI16)</f>
        <v>153</v>
      </c>
      <c r="AJ17" s="29">
        <f>SUM(AJ12:AJ16)</f>
        <v>11</v>
      </c>
      <c r="AK17" s="180">
        <f>SUM(AK12:AK16)</f>
        <v>2</v>
      </c>
    </row>
    <row r="18" spans="1:37" x14ac:dyDescent="0.2">
      <c r="A18" s="166">
        <v>8</v>
      </c>
      <c r="B18" s="167" t="s">
        <v>524</v>
      </c>
      <c r="C18" s="250">
        <f>IF(C10+C11-C17=0,0,C10+C11-C17)</f>
        <v>474</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1230</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29</v>
      </c>
      <c r="AF24" s="314"/>
      <c r="AG24" s="308">
        <v>3</v>
      </c>
      <c r="AH24" s="314">
        <v>9</v>
      </c>
      <c r="AI24" s="314">
        <v>7</v>
      </c>
      <c r="AJ24" s="314">
        <v>6</v>
      </c>
      <c r="AK24" s="315">
        <v>4</v>
      </c>
    </row>
    <row r="25" spans="1:37" x14ac:dyDescent="0.2">
      <c r="A25" s="166">
        <v>2</v>
      </c>
      <c r="B25" s="167" t="s">
        <v>77</v>
      </c>
      <c r="C25" s="250">
        <f>SUM(D25:I25)</f>
        <v>1</v>
      </c>
      <c r="D25" s="314"/>
      <c r="E25" s="308"/>
      <c r="F25" s="314"/>
      <c r="G25" s="314"/>
      <c r="H25" s="314"/>
      <c r="I25" s="315">
        <v>1</v>
      </c>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1</v>
      </c>
      <c r="AF25" s="314"/>
      <c r="AG25" s="308"/>
      <c r="AH25" s="314"/>
      <c r="AI25" s="314"/>
      <c r="AJ25" s="314"/>
      <c r="AK25" s="315">
        <v>1</v>
      </c>
    </row>
    <row r="26" spans="1:37" x14ac:dyDescent="0.2">
      <c r="A26" s="166">
        <v>3</v>
      </c>
      <c r="B26" s="167" t="s">
        <v>84</v>
      </c>
      <c r="C26" s="250">
        <f>SUM(D26:I26)</f>
        <v>1</v>
      </c>
      <c r="D26" s="314"/>
      <c r="E26" s="308"/>
      <c r="F26" s="314"/>
      <c r="G26" s="314"/>
      <c r="H26" s="314">
        <v>1</v>
      </c>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1</v>
      </c>
      <c r="D27" s="314"/>
      <c r="E27" s="308"/>
      <c r="F27" s="314">
        <v>1</v>
      </c>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6</v>
      </c>
      <c r="AF27" s="314"/>
      <c r="AG27" s="308">
        <v>2</v>
      </c>
      <c r="AH27" s="314"/>
      <c r="AI27" s="314"/>
      <c r="AJ27" s="314">
        <v>2</v>
      </c>
      <c r="AK27" s="315">
        <v>2</v>
      </c>
    </row>
    <row r="28" spans="1:37" x14ac:dyDescent="0.2">
      <c r="A28" s="171">
        <f>A27+1</f>
        <v>5</v>
      </c>
      <c r="B28" s="172" t="s">
        <v>86</v>
      </c>
      <c r="C28" s="251">
        <f t="shared" ref="C28:AF28" si="5">SUM(C24:C27)</f>
        <v>3</v>
      </c>
      <c r="D28" s="245">
        <f t="shared" si="5"/>
        <v>0</v>
      </c>
      <c r="E28" s="36">
        <f t="shared" si="5"/>
        <v>0</v>
      </c>
      <c r="F28" s="36">
        <f t="shared" si="5"/>
        <v>1</v>
      </c>
      <c r="G28" s="36">
        <f t="shared" si="5"/>
        <v>0</v>
      </c>
      <c r="H28" s="36">
        <f t="shared" si="5"/>
        <v>1</v>
      </c>
      <c r="I28" s="37">
        <f t="shared" si="5"/>
        <v>1</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36</v>
      </c>
      <c r="AF28" s="35">
        <f t="shared" si="5"/>
        <v>0</v>
      </c>
      <c r="AG28" s="36">
        <f t="shared" ref="AG28" si="6">SUM(AG24:AG27)</f>
        <v>5</v>
      </c>
      <c r="AH28" s="36">
        <f>SUM(AH24:AH27)</f>
        <v>9</v>
      </c>
      <c r="AI28" s="36">
        <f>SUM(AI24:AI27)</f>
        <v>7</v>
      </c>
      <c r="AJ28" s="36">
        <f>SUM(AJ24:AJ27)</f>
        <v>8</v>
      </c>
      <c r="AK28" s="38">
        <f>SUM(AK24:AK27)</f>
        <v>7</v>
      </c>
    </row>
    <row r="31" spans="1:37" hidden="1" x14ac:dyDescent="0.2">
      <c r="A31" s="269"/>
      <c r="B31" s="450" t="s">
        <v>179</v>
      </c>
      <c r="C31" s="453" t="s">
        <v>140</v>
      </c>
      <c r="D31" s="454"/>
      <c r="E31" s="454"/>
      <c r="F31" s="454"/>
      <c r="G31" s="454"/>
      <c r="H31" s="454"/>
      <c r="I31" s="455"/>
      <c r="J31" s="453" t="s">
        <v>141</v>
      </c>
      <c r="K31" s="454"/>
      <c r="L31" s="454"/>
      <c r="M31" s="454"/>
      <c r="N31" s="454"/>
      <c r="O31" s="454"/>
      <c r="P31" s="455"/>
      <c r="Q31" s="453" t="s">
        <v>142</v>
      </c>
      <c r="R31" s="454"/>
      <c r="S31" s="454"/>
      <c r="T31" s="454"/>
      <c r="U31" s="454"/>
      <c r="V31" s="454"/>
      <c r="W31" s="455"/>
    </row>
    <row r="32" spans="1:37" ht="25.5" hidden="1" customHeight="1" x14ac:dyDescent="0.2">
      <c r="A32" s="270"/>
      <c r="B32" s="451"/>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91" t="s">
        <v>41</v>
      </c>
    </row>
    <row r="33" spans="1:23" ht="13.5" hidden="1" thickBot="1" x14ac:dyDescent="0.25">
      <c r="A33" s="271"/>
      <c r="B33" s="452"/>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500</v>
      </c>
      <c r="C35" s="234">
        <f>SUM(D35:I35)</f>
        <v>0.95223260643821384</v>
      </c>
      <c r="D35" s="235">
        <f>IF((' פנסיוני א3'!D12+' פנסיוני א3'!K12)=0,0,(' פנסיוני א3'!D12+' פנסיוני א3'!K12)/(' פנסיוני א3'!$C$17+' פנסיוני א3'!$J$17))</f>
        <v>0.63966770508826587</v>
      </c>
      <c r="E35" s="235">
        <f>IF((' פנסיוני א3'!E12+' פנסיוני א3'!L12)=0,0,(' פנסיוני א3'!E12+' פנסיוני א3'!L12)/(' פנסיוני א3'!$C$17+' פנסיוני א3'!$J$17))</f>
        <v>0.13811007268951195</v>
      </c>
      <c r="F35" s="235">
        <f>IF((' פנסיוני א3'!F12+' פנסיוני א3'!M12)=0,0,(' פנסיוני א3'!F12+' פנסיוני א3'!M12)/(' פנסיוני א3'!$C$17+' פנסיוני א3'!$J$17))</f>
        <v>0.13707165109034267</v>
      </c>
      <c r="G35" s="235">
        <f>IF((' פנסיוני א3'!G12+' פנסיוני א3'!N12)=0,0,(' פנסיוני א3'!G12+' פנסיוני א3'!N12)/(' פנסיוני א3'!$C$17+' פנסיוני א3'!$J$17))</f>
        <v>2.5960539979231569E-2</v>
      </c>
      <c r="H35" s="235">
        <f>IF((' פנסיוני א3'!H12+' פנסיוני א3'!O12)=0,0,(' פנסיוני א3'!H12+' פנסיוני א3'!O12)/(' פנסיוני א3'!$C$17+' פנסיוני א3'!$J$17))</f>
        <v>4.1536863966770508E-3</v>
      </c>
      <c r="I35" s="235">
        <f>IF((' פנסיוני א3'!I12+' פנסיוני א3'!P12)=0,0,(' פנסיוני א3'!I12+' פנסיוני א3'!P12)/(' פנסיוני א3'!$C$17+' פנסיוני א3'!$J$17))</f>
        <v>7.2689511941848393E-3</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0.99075144508670521</v>
      </c>
      <c r="R35" s="235">
        <f>IF(' פנסיוני א3'!AF12=0,0,' פנסיוני א3'!AF12/' פנסיוני א3'!$AE$17)</f>
        <v>0.2838150289017341</v>
      </c>
      <c r="S35" s="235">
        <f>IF(' פנסיוני א3'!AG12=0,0,' פנסיוני א3'!AG12/' פנסיוני א3'!$AE$17)</f>
        <v>0.29942196531791909</v>
      </c>
      <c r="T35" s="235">
        <f>IF(' פנסיוני א3'!AH12=0,0,' פנסיוני א3'!AH12/' פנסיוני א3'!$AE$17)</f>
        <v>0.31271676300578033</v>
      </c>
      <c r="U35" s="235">
        <f>IF(' פנסיוני א3'!AI12=0,0,' פנסיוני א3'!AI12/' פנסיוני א3'!$AE$17)</f>
        <v>8.7283236994219651E-2</v>
      </c>
      <c r="V35" s="235">
        <f>IF(' פנסיוני א3'!AJ12=0,0,' פנסיוני א3'!AJ12/' פנסיוני א3'!$AE$17)</f>
        <v>6.3583815028901737E-3</v>
      </c>
      <c r="W35" s="239">
        <f>IF(' פנסיוני א3'!AK12=0,0,' פנסיוני א3'!AK12/' פנסיוני א3'!$AE$17)</f>
        <v>1.1560693641618498E-3</v>
      </c>
    </row>
    <row r="36" spans="1:23" hidden="1" x14ac:dyDescent="0.2">
      <c r="A36" s="300" t="s">
        <v>522</v>
      </c>
      <c r="B36" s="368" t="s">
        <v>499</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4.6728971962616821E-2</v>
      </c>
      <c r="D37" s="79">
        <f>IF((' פנסיוני א3'!D14+' פנסיוני א3'!K14)=0,0,(' פנסיוני א3'!D14+' פנסיוני א3'!K14)/(' פנסיוני א3'!$C$17+' פנסיוני א3'!$J$17))</f>
        <v>1.2461059190031152E-2</v>
      </c>
      <c r="E37" s="79">
        <f>IF((' פנסיוני א3'!E14+' פנסיוני א3'!L14)=0,0,(' פנסיוני א3'!E14+' פנסיוני א3'!L14)/(' פנסיוני א3'!$C$17+' פנסיוני א3'!$J$17))</f>
        <v>8.3073727933541015E-3</v>
      </c>
      <c r="F37" s="79">
        <f>IF((' פנסיוני א3'!F14+' פנסיוני א3'!M14)=0,0,(' פנסיוני א3'!F14+' פנסיוני א3'!M14)/(' פנסיוני א3'!$C$17+' פנסיוני א3'!$J$17))</f>
        <v>1.7653167185877467E-2</v>
      </c>
      <c r="G37" s="79">
        <f>IF((' פנסיוני א3'!G14+' פנסיוני א3'!N14)=0,0,(' פנסיוני א3'!G14+' פנסיוני א3'!N14)/(' פנסיוני א3'!$C$17+' פנסיוני א3'!$J$17))</f>
        <v>3.1152647975077881E-3</v>
      </c>
      <c r="H37" s="79">
        <f>IF((' פנסיוני א3'!H14+' פנסיוני א3'!O14)=0,0,(' פנסיוני א3'!H14+' פנסיוני א3'!O14)/(' פנסיוני א3'!$C$17+' פנסיוני א3'!$J$17))</f>
        <v>3.1152647975077881E-3</v>
      </c>
      <c r="I37" s="79">
        <f>IF((' פנסיוני א3'!I14+' פנסיוני א3'!P14)=0,0,(' פנסיוני א3'!I14+' פנסיוני א3'!P14)/(' פנסיוני א3'!$C$17+' פנסיוני א3'!$J$17))</f>
        <v>2.0768431983385254E-3</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5.7803468208092483E-3</v>
      </c>
      <c r="R37" s="79">
        <f>IF(' פנסיוני א3'!AF14=0,0,' פנסיוני א3'!AF14/' פנסיוני א3'!$AE$17)</f>
        <v>1.7341040462427746E-3</v>
      </c>
      <c r="S37" s="79">
        <f>IF(' פנסיוני א3'!AG14=0,0,' פנסיוני א3'!AG14/' פנסיוני א3'!$AE$17)</f>
        <v>2.3121387283236996E-3</v>
      </c>
      <c r="T37" s="79">
        <f>IF(' פנסיוני א3'!AH14=0,0,' פנסיוני א3'!AH14/' פנסיוני א3'!$AE$17)</f>
        <v>5.7803468208092489E-4</v>
      </c>
      <c r="U37" s="79">
        <f>IF(' פנסיוני א3'!AI14=0,0,' פנסיוני א3'!AI14/' פנסיוני א3'!$AE$17)</f>
        <v>1.1560693641618498E-3</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1.0384215991692627E-3</v>
      </c>
      <c r="D39" s="79">
        <f>IF((' פנסיוני א3'!D16+' פנסיוני א3'!K16)=0,0,(' פנסיוני א3'!D16+' פנסיוני א3'!K16)/(' פנסיוני א3'!$C$17+' פנסיוני א3'!$J$17))</f>
        <v>1.0384215991692627E-3</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3.4682080924855496E-3</v>
      </c>
      <c r="R39" s="79">
        <f>IF(' פנסיוני א3'!AF16=0,0,' פנסיוני א3'!AF16/' פנסיוני א3'!$AE$17)</f>
        <v>5.7803468208092489E-4</v>
      </c>
      <c r="S39" s="79">
        <f>IF(' פנסיוני א3'!AG16=0,0,' פנסיוני א3'!AG16/' פנסיוני א3'!$AE$17)</f>
        <v>2.3121387283236996E-3</v>
      </c>
      <c r="T39" s="79">
        <f>IF(' פנסיוני א3'!AH16=0,0,' פנסיוני א3'!AH16/' פנסיוני א3'!$AE$17)</f>
        <v>5.7803468208092489E-4</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523</v>
      </c>
      <c r="C40" s="234">
        <f>SUM(C35:C39)</f>
        <v>0.99999999999999989</v>
      </c>
      <c r="D40" s="237">
        <f t="shared" ref="D40:I40" si="7">SUM(D35:D39)</f>
        <v>0.65316718587746625</v>
      </c>
      <c r="E40" s="237">
        <f t="shared" si="7"/>
        <v>0.14641744548286606</v>
      </c>
      <c r="F40" s="237">
        <f t="shared" si="7"/>
        <v>0.15472481827622014</v>
      </c>
      <c r="G40" s="237">
        <f t="shared" si="7"/>
        <v>2.9075804776739357E-2</v>
      </c>
      <c r="H40" s="237">
        <f t="shared" si="7"/>
        <v>7.2689511941848393E-3</v>
      </c>
      <c r="I40" s="238">
        <f t="shared" si="7"/>
        <v>9.3457943925233655E-3</v>
      </c>
      <c r="J40" s="234">
        <f>SUM(J35:J39)</f>
        <v>0</v>
      </c>
      <c r="K40" s="237">
        <f t="shared" ref="K40:P40" si="8">SUM(K35:K39)</f>
        <v>0</v>
      </c>
      <c r="L40" s="237">
        <f t="shared" si="8"/>
        <v>0</v>
      </c>
      <c r="M40" s="237">
        <f t="shared" si="8"/>
        <v>0</v>
      </c>
      <c r="N40" s="237">
        <f t="shared" si="8"/>
        <v>0</v>
      </c>
      <c r="O40" s="237">
        <f t="shared" si="8"/>
        <v>0</v>
      </c>
      <c r="P40" s="238">
        <f t="shared" si="8"/>
        <v>0</v>
      </c>
      <c r="Q40" s="234">
        <f>SUM(Q35:Q39)</f>
        <v>1</v>
      </c>
      <c r="R40" s="237">
        <f t="shared" ref="R40:W40" si="9">SUM(R35:R39)</f>
        <v>0.28612716763005785</v>
      </c>
      <c r="S40" s="237">
        <f t="shared" si="9"/>
        <v>0.30404624277456649</v>
      </c>
      <c r="T40" s="237">
        <f t="shared" si="9"/>
        <v>0.31387283236994223</v>
      </c>
      <c r="U40" s="237">
        <f t="shared" si="9"/>
        <v>8.84393063583815E-2</v>
      </c>
      <c r="V40" s="237">
        <f t="shared" si="9"/>
        <v>6.3583815028901737E-3</v>
      </c>
      <c r="W40" s="238">
        <f t="shared" si="9"/>
        <v>1.1560693641618498E-3</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446</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0.80555555555555558</v>
      </c>
      <c r="R46" s="79">
        <f>IF(' פנסיוני א3'!AF24=0,0,' פנסיוני א3'!AF24/' פנסיוני א3'!$AE$28)</f>
        <v>0</v>
      </c>
      <c r="S46" s="79">
        <f>IF(' פנסיוני א3'!AG24=0,0,' פנסיוני א3'!AG24/' פנסיוני א3'!$AE$28)</f>
        <v>8.3333333333333329E-2</v>
      </c>
      <c r="T46" s="79">
        <f>IF(' פנסיוני א3'!AH24=0,0,' פנסיוני א3'!AH24/' פנסיוני א3'!$AE$28)</f>
        <v>0.25</v>
      </c>
      <c r="U46" s="79">
        <f>IF(' פנסיוני א3'!AI24=0,0,' פנסיוני א3'!AI24/' פנסיוני א3'!$AE$28)</f>
        <v>0.19444444444444445</v>
      </c>
      <c r="V46" s="79">
        <f>IF(' פנסיוני א3'!AJ24=0,0,' פנסיוני א3'!AJ24/' פנסיוני א3'!$AE$28)</f>
        <v>0.16666666666666666</v>
      </c>
      <c r="W46" s="81">
        <f>IF(' פנסיוני א3'!AK24=0,0,' פנסיוני א3'!AK24/' פנסיוני א3'!$AE$28)</f>
        <v>0.1111111111111111</v>
      </c>
    </row>
    <row r="47" spans="1:23" hidden="1" x14ac:dyDescent="0.2">
      <c r="A47" s="202">
        <v>2</v>
      </c>
      <c r="B47" s="203" t="s">
        <v>77</v>
      </c>
      <c r="C47" s="93">
        <f>SUM(D47:I47)</f>
        <v>0.33333333333333331</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0.33333333333333331</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2.7777777777777776E-2</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2.7777777777777776E-2</v>
      </c>
    </row>
    <row r="48" spans="1:23" hidden="1" x14ac:dyDescent="0.2">
      <c r="A48" s="202">
        <v>3</v>
      </c>
      <c r="B48" s="203" t="s">
        <v>84</v>
      </c>
      <c r="C48" s="93">
        <f>SUM(D48:I48)</f>
        <v>0.33333333333333331</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0.33333333333333331</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0.33333333333333331</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0.33333333333333331</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0.16666666666666666</v>
      </c>
      <c r="R49" s="79">
        <f>IF(' פנסיוני א3'!AF27=0,0,' פנסיוני א3'!AF27/' פנסיוני א3'!$AE$28)</f>
        <v>0</v>
      </c>
      <c r="S49" s="79">
        <f>IF(' פנסיוני א3'!AG27=0,0,' פנסיוני א3'!AG27/' פנסיוני א3'!$AE$28)</f>
        <v>5.5555555555555552E-2</v>
      </c>
      <c r="T49" s="79">
        <f>IF(' פנסיוני א3'!AH27=0,0,' פנסיוני א3'!AH27/' פנסיוני א3'!$AE$28)</f>
        <v>0</v>
      </c>
      <c r="U49" s="79">
        <f>IF(' פנסיוני א3'!AI27=0,0,' פנסיוני א3'!AI27/' פנסיוני א3'!$AE$28)</f>
        <v>0</v>
      </c>
      <c r="V49" s="79">
        <f>IF(' פנסיוני א3'!AJ27=0,0,' פנסיוני א3'!AJ27/' פנסיוני א3'!$AE$28)</f>
        <v>5.5555555555555552E-2</v>
      </c>
      <c r="W49" s="81">
        <f>IF(' פנסיוני א3'!AK27=0,0,' פנסיוני א3'!AK27/' פנסיוני א3'!$AE$28)</f>
        <v>5.5555555555555552E-2</v>
      </c>
    </row>
    <row r="50" spans="1:23" ht="13.5" hidden="1" thickBot="1" x14ac:dyDescent="0.25">
      <c r="A50" s="207">
        <v>5</v>
      </c>
      <c r="B50" s="208" t="s">
        <v>86</v>
      </c>
      <c r="C50" s="100">
        <f>SUM(C46:C49)</f>
        <v>1</v>
      </c>
      <c r="D50" s="103">
        <f t="shared" ref="D50:W50" si="11">SUM(D46:D49)</f>
        <v>0</v>
      </c>
      <c r="E50" s="103">
        <f t="shared" si="11"/>
        <v>0</v>
      </c>
      <c r="F50" s="103">
        <f t="shared" si="11"/>
        <v>0.33333333333333331</v>
      </c>
      <c r="G50" s="103">
        <f t="shared" si="11"/>
        <v>0</v>
      </c>
      <c r="H50" s="103">
        <f t="shared" si="11"/>
        <v>0.33333333333333331</v>
      </c>
      <c r="I50" s="102">
        <f t="shared" si="11"/>
        <v>0.33333333333333331</v>
      </c>
      <c r="J50" s="100">
        <f t="shared" si="11"/>
        <v>0</v>
      </c>
      <c r="K50" s="103">
        <f t="shared" si="11"/>
        <v>0</v>
      </c>
      <c r="L50" s="103">
        <f t="shared" si="11"/>
        <v>0</v>
      </c>
      <c r="M50" s="103">
        <f t="shared" si="11"/>
        <v>0</v>
      </c>
      <c r="N50" s="103">
        <f t="shared" si="11"/>
        <v>0</v>
      </c>
      <c r="O50" s="103">
        <f t="shared" si="11"/>
        <v>0</v>
      </c>
      <c r="P50" s="102">
        <f t="shared" si="11"/>
        <v>0</v>
      </c>
      <c r="Q50" s="100">
        <f>SUM(Q46:Q49)</f>
        <v>1</v>
      </c>
      <c r="R50" s="103">
        <f t="shared" si="11"/>
        <v>0</v>
      </c>
      <c r="S50" s="103">
        <f t="shared" si="11"/>
        <v>0.1388888888888889</v>
      </c>
      <c r="T50" s="103">
        <f t="shared" si="11"/>
        <v>0.25</v>
      </c>
      <c r="U50" s="103">
        <f t="shared" si="11"/>
        <v>0.19444444444444445</v>
      </c>
      <c r="V50" s="103">
        <f t="shared" si="11"/>
        <v>0.22222222222222221</v>
      </c>
      <c r="W50" s="102">
        <f t="shared" si="11"/>
        <v>0.19444444444444445</v>
      </c>
    </row>
  </sheetData>
  <sheetProtection password="CC43" sheet="1" objects="1" scenarios="1" formatCells="0" formatColumns="0" formatRows="0"/>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hyperlinks>
  <pageMargins left="0" right="0" top="0" bottom="0.98425196850393704" header="0" footer="0.51181102362204722"/>
  <pageSetup paperSize="9" scale="90" fitToWidth="2" fitToHeight="2" orientation="landscape"/>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מבטחים מוסד לביטוח סוציאלי של העובדים בע"מ</v>
      </c>
    </row>
    <row r="3" spans="1:28" ht="12.75" customHeight="1" x14ac:dyDescent="0.3">
      <c r="A3" s="268"/>
      <c r="B3" s="183" t="str">
        <f>CONCATENATE(הוראות!Z13,הוראות!F13)</f>
        <v>הנתונים ביחידות בודדות לשנת 2018</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425</v>
      </c>
    </row>
    <row r="6" spans="1:28" ht="13.5" thickBot="1" x14ac:dyDescent="0.25"/>
    <row r="7" spans="1:28" x14ac:dyDescent="0.2">
      <c r="A7" s="269"/>
      <c r="B7" s="450" t="s">
        <v>179</v>
      </c>
      <c r="C7" s="444"/>
      <c r="D7" s="444"/>
      <c r="E7" s="453" t="s">
        <v>140</v>
      </c>
      <c r="F7" s="454"/>
      <c r="G7" s="454"/>
      <c r="H7" s="454"/>
      <c r="I7" s="454"/>
      <c r="J7" s="454"/>
      <c r="K7" s="455"/>
      <c r="L7" s="453" t="s">
        <v>141</v>
      </c>
      <c r="M7" s="454"/>
      <c r="N7" s="454"/>
      <c r="O7" s="454"/>
      <c r="P7" s="454"/>
      <c r="Q7" s="454"/>
      <c r="R7" s="455"/>
      <c r="S7" s="453" t="s">
        <v>142</v>
      </c>
      <c r="T7" s="454"/>
      <c r="U7" s="454"/>
      <c r="V7" s="454"/>
      <c r="W7" s="454"/>
      <c r="X7" s="454"/>
      <c r="Y7" s="455"/>
    </row>
    <row r="8" spans="1:28" ht="25.5" customHeight="1" x14ac:dyDescent="0.2">
      <c r="A8" s="270"/>
      <c r="B8" s="446"/>
      <c r="C8" s="446"/>
      <c r="D8" s="446"/>
      <c r="E8" s="189" t="s">
        <v>182</v>
      </c>
      <c r="F8" s="47" t="s">
        <v>495</v>
      </c>
      <c r="G8" s="47" t="s">
        <v>496</v>
      </c>
      <c r="H8" s="47" t="s">
        <v>394</v>
      </c>
      <c r="I8" s="47" t="s">
        <v>395</v>
      </c>
      <c r="J8" s="47" t="s">
        <v>396</v>
      </c>
      <c r="K8" s="160" t="s">
        <v>41</v>
      </c>
      <c r="L8" s="189" t="s">
        <v>182</v>
      </c>
      <c r="M8" s="47" t="s">
        <v>495</v>
      </c>
      <c r="N8" s="47" t="s">
        <v>496</v>
      </c>
      <c r="O8" s="47" t="s">
        <v>394</v>
      </c>
      <c r="P8" s="47" t="s">
        <v>395</v>
      </c>
      <c r="Q8" s="47" t="s">
        <v>396</v>
      </c>
      <c r="R8" s="160" t="s">
        <v>41</v>
      </c>
      <c r="S8" s="189" t="s">
        <v>182</v>
      </c>
      <c r="T8" s="47" t="s">
        <v>495</v>
      </c>
      <c r="U8" s="47" t="s">
        <v>496</v>
      </c>
      <c r="V8" s="47" t="s">
        <v>394</v>
      </c>
      <c r="W8" s="47" t="s">
        <v>395</v>
      </c>
      <c r="X8" s="47" t="s">
        <v>396</v>
      </c>
      <c r="Y8" s="191" t="s">
        <v>41</v>
      </c>
    </row>
    <row r="9" spans="1:28" ht="13.5" thickBot="1" x14ac:dyDescent="0.25">
      <c r="A9" s="271"/>
      <c r="B9" s="448"/>
      <c r="C9" s="448"/>
      <c r="D9" s="448"/>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71" t="s">
        <v>73</v>
      </c>
      <c r="C10" s="472"/>
      <c r="D10" s="472"/>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41" t="s">
        <v>500</v>
      </c>
      <c r="C11" s="442"/>
      <c r="D11" s="443"/>
      <c r="E11" s="234">
        <f>SUM(F11:K11)</f>
        <v>0.95223260643821384</v>
      </c>
      <c r="F11" s="235">
        <f>IF((' פנסיוני א3'!D12+' פנסיוני א3'!K12)=0,0,(' פנסיוני א3'!D12+' פנסיוני א3'!K12)/(' פנסיוני א3'!$C$17+' פנסיוני א3'!$J$17))</f>
        <v>0.63966770508826587</v>
      </c>
      <c r="G11" s="235">
        <f>IF((' פנסיוני א3'!E12+' פנסיוני א3'!L12)=0,0,(' פנסיוני א3'!E12+' פנסיוני א3'!L12)/(' פנסיוני א3'!$C$17+' פנסיוני א3'!$J$17))</f>
        <v>0.13811007268951195</v>
      </c>
      <c r="H11" s="235">
        <f>IF((' פנסיוני א3'!F12+' פנסיוני א3'!M12)=0,0,(' פנסיוני א3'!F12+' פנסיוני א3'!M12)/(' פנסיוני א3'!$C$17+' פנסיוני א3'!$J$17))</f>
        <v>0.13707165109034267</v>
      </c>
      <c r="I11" s="235">
        <f>IF((' פנסיוני א3'!G12+' פנסיוני א3'!N12)=0,0,(' פנסיוני א3'!G12+' פנסיוני א3'!N12)/(' פנסיוני א3'!$C$17+' פנסיוני א3'!$J$17))</f>
        <v>2.5960539979231569E-2</v>
      </c>
      <c r="J11" s="235">
        <f>IF((' פנסיוני א3'!H12+' פנסיוני א3'!O12)=0,0,(' פנסיוני א3'!H12+' פנסיוני א3'!O12)/(' פנסיוני א3'!$C$17+' פנסיוני א3'!$J$17))</f>
        <v>4.1536863966770508E-3</v>
      </c>
      <c r="K11" s="235">
        <f>IF((' פנסיוני א3'!I12+' פנסיוני א3'!P12)=0,0,(' פנסיוני א3'!I12+' פנסיוני א3'!P12)/(' פנסיוני א3'!$C$17+' פנסיוני א3'!$J$17))</f>
        <v>7.2689511941848393E-3</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0.99075144508670521</v>
      </c>
      <c r="T11" s="235">
        <f>IF(' פנסיוני א3'!AF12=0,0,' פנסיוני א3'!AF12/' פנסיוני א3'!$AE$17)</f>
        <v>0.2838150289017341</v>
      </c>
      <c r="U11" s="235">
        <f>IF(' פנסיוני א3'!AG12=0,0,' פנסיוני א3'!AG12/' פנסיוני א3'!$AE$17)</f>
        <v>0.29942196531791909</v>
      </c>
      <c r="V11" s="235">
        <f>IF(' פנסיוני א3'!AH12=0,0,' פנסיוני א3'!AH12/' פנסיוני א3'!$AE$17)</f>
        <v>0.31271676300578033</v>
      </c>
      <c r="W11" s="235">
        <f>IF(' פנסיוני א3'!AI12=0,0,' פנסיוני א3'!AI12/' פנסיוני א3'!$AE$17)</f>
        <v>8.7283236994219651E-2</v>
      </c>
      <c r="X11" s="235">
        <f>IF(' פנסיוני א3'!AJ12=0,0,' פנסיוני א3'!AJ12/' פנסיוני א3'!$AE$17)</f>
        <v>6.3583815028901737E-3</v>
      </c>
      <c r="Y11" s="239">
        <f>IF(' פנסיוני א3'!AK12=0,0,' פנסיוני א3'!AK12/' פנסיוני א3'!$AE$17)</f>
        <v>1.1560693641618498E-3</v>
      </c>
    </row>
    <row r="12" spans="1:28" x14ac:dyDescent="0.2">
      <c r="A12" s="300" t="s">
        <v>522</v>
      </c>
      <c r="B12" s="441" t="s">
        <v>499</v>
      </c>
      <c r="C12" s="442"/>
      <c r="D12" s="443"/>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4.6728971962616821E-2</v>
      </c>
      <c r="F13" s="79">
        <f>IF((' פנסיוני א3'!D14+' פנסיוני א3'!K14)=0,0,(' פנסיוני א3'!D14+' פנסיוני א3'!K14)/(' פנסיוני א3'!$C$17+' פנסיוני א3'!$J$17))</f>
        <v>1.2461059190031152E-2</v>
      </c>
      <c r="G13" s="79">
        <f>IF((' פנסיוני א3'!E14+' פנסיוני א3'!L14)=0,0,(' פנסיוני א3'!E14+' פנסיוני א3'!L14)/(' פנסיוני א3'!$C$17+' פנסיוני א3'!$J$17))</f>
        <v>8.3073727933541015E-3</v>
      </c>
      <c r="H13" s="79">
        <f>IF((' פנסיוני א3'!F14+' פנסיוני א3'!M14)=0,0,(' פנסיוני א3'!F14+' פנסיוני א3'!M14)/(' פנסיוני א3'!$C$17+' פנסיוני א3'!$J$17))</f>
        <v>1.7653167185877467E-2</v>
      </c>
      <c r="I13" s="79">
        <f>IF((' פנסיוני א3'!G14+' פנסיוני א3'!N14)=0,0,(' פנסיוני א3'!G14+' פנסיוני א3'!N14)/(' פנסיוני א3'!$C$17+' פנסיוני א3'!$J$17))</f>
        <v>3.1152647975077881E-3</v>
      </c>
      <c r="J13" s="79">
        <f>IF((' פנסיוני א3'!H14+' פנסיוני א3'!O14)=0,0,(' פנסיוני א3'!H14+' פנסיוני א3'!O14)/(' פנסיוני א3'!$C$17+' פנסיוני א3'!$J$17))</f>
        <v>3.1152647975077881E-3</v>
      </c>
      <c r="K13" s="79">
        <f>IF((' פנסיוני א3'!I14+' פנסיוני א3'!P14)=0,0,(' פנסיוני א3'!I14+' פנסיוני א3'!P14)/(' פנסיוני א3'!$C$17+' פנסיוני א3'!$J$17))</f>
        <v>2.0768431983385254E-3</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5.7803468208092483E-3</v>
      </c>
      <c r="T13" s="79">
        <f>IF(' פנסיוני א3'!AF14=0,0,' פנסיוני א3'!AF14/' פנסיוני א3'!$AE$17)</f>
        <v>1.7341040462427746E-3</v>
      </c>
      <c r="U13" s="79">
        <f>IF(' פנסיוני א3'!AG14=0,0,' פנסיוני א3'!AG14/' פנסיוני א3'!$AE$17)</f>
        <v>2.3121387283236996E-3</v>
      </c>
      <c r="V13" s="79">
        <f>IF(' פנסיוני א3'!AH14=0,0,' פנסיוני א3'!AH14/' פנסיוני א3'!$AE$17)</f>
        <v>5.7803468208092489E-4</v>
      </c>
      <c r="W13" s="79">
        <f>IF(' פנסיוני א3'!AI14=0,0,' פנסיוני א3'!AI14/' פנסיוני א3'!$AE$17)</f>
        <v>1.1560693641618498E-3</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1.0384215991692627E-3</v>
      </c>
      <c r="F15" s="79">
        <f>IF((' פנסיוני א3'!D16+' פנסיוני א3'!K16)=0,0,(' פנסיוני א3'!D16+' פנסיוני א3'!K16)/(' פנסיוני א3'!$C$17+' פנסיוני א3'!$J$17))</f>
        <v>1.0384215991692627E-3</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3.4682080924855496E-3</v>
      </c>
      <c r="T15" s="79">
        <f>IF(' פנסיוני א3'!AF16=0,0,' פנסיוני א3'!AF16/' פנסיוני א3'!$AE$17)</f>
        <v>5.7803468208092489E-4</v>
      </c>
      <c r="U15" s="79">
        <f>IF(' פנסיוני א3'!AG16=0,0,' פנסיוני א3'!AG16/' פנסיוני א3'!$AE$17)</f>
        <v>2.3121387283236996E-3</v>
      </c>
      <c r="V15" s="79">
        <f>IF(' פנסיוני א3'!AH16=0,0,' פנסיוני א3'!AH16/' פנסיוני א3'!$AE$17)</f>
        <v>5.7803468208092489E-4</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523</v>
      </c>
      <c r="C16" s="297"/>
      <c r="D16" s="297"/>
      <c r="E16" s="234">
        <f>SUM(E11:E15)</f>
        <v>0.99999999999999989</v>
      </c>
      <c r="F16" s="237">
        <f t="shared" ref="F16:K16" si="0">SUM(F11:F15)</f>
        <v>0.65316718587746625</v>
      </c>
      <c r="G16" s="237">
        <f t="shared" si="0"/>
        <v>0.14641744548286606</v>
      </c>
      <c r="H16" s="237">
        <f t="shared" si="0"/>
        <v>0.15472481827622014</v>
      </c>
      <c r="I16" s="237">
        <f t="shared" si="0"/>
        <v>2.9075804776739357E-2</v>
      </c>
      <c r="J16" s="237">
        <f t="shared" si="0"/>
        <v>7.2689511941848393E-3</v>
      </c>
      <c r="K16" s="238">
        <f t="shared" si="0"/>
        <v>9.3457943925233655E-3</v>
      </c>
      <c r="L16" s="234">
        <f>SUM(L11:L15)</f>
        <v>0</v>
      </c>
      <c r="M16" s="237">
        <f t="shared" ref="M16:R16" si="1">SUM(M11:M15)</f>
        <v>0</v>
      </c>
      <c r="N16" s="237">
        <f t="shared" si="1"/>
        <v>0</v>
      </c>
      <c r="O16" s="237">
        <f t="shared" si="1"/>
        <v>0</v>
      </c>
      <c r="P16" s="237">
        <f t="shared" si="1"/>
        <v>0</v>
      </c>
      <c r="Q16" s="237">
        <f t="shared" si="1"/>
        <v>0</v>
      </c>
      <c r="R16" s="238">
        <f t="shared" si="1"/>
        <v>0</v>
      </c>
      <c r="S16" s="234">
        <f>SUM(S11:S15)</f>
        <v>1</v>
      </c>
      <c r="T16" s="237">
        <f t="shared" ref="T16:Y16" si="2">SUM(T11:T15)</f>
        <v>0.28612716763005785</v>
      </c>
      <c r="U16" s="237">
        <f t="shared" si="2"/>
        <v>0.30404624277456649</v>
      </c>
      <c r="V16" s="237">
        <f t="shared" si="2"/>
        <v>0.31387283236994223</v>
      </c>
      <c r="W16" s="237">
        <f t="shared" si="2"/>
        <v>8.84393063583815E-2</v>
      </c>
      <c r="X16" s="237">
        <f t="shared" si="2"/>
        <v>6.3583815028901737E-3</v>
      </c>
      <c r="Y16" s="238">
        <f t="shared" si="2"/>
        <v>1.1560693641618498E-3</v>
      </c>
    </row>
    <row r="17" spans="1:25" x14ac:dyDescent="0.2">
      <c r="A17" s="205" t="s">
        <v>80</v>
      </c>
      <c r="B17" s="466" t="s">
        <v>184</v>
      </c>
      <c r="C17" s="467"/>
      <c r="D17" s="467"/>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8" t="s">
        <v>76</v>
      </c>
      <c r="C18" s="469"/>
      <c r="D18" s="470"/>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8" t="s">
        <v>77</v>
      </c>
      <c r="C19" s="469"/>
      <c r="D19" s="470"/>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0" t="s">
        <v>82</v>
      </c>
      <c r="C20" s="461"/>
      <c r="D20" s="461"/>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73" t="s">
        <v>446</v>
      </c>
      <c r="C21" s="474"/>
      <c r="D21" s="475"/>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8" t="s">
        <v>76</v>
      </c>
      <c r="C22" s="469"/>
      <c r="D22" s="470"/>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0.80555555555555558</v>
      </c>
      <c r="T22" s="79">
        <f>IF(' פנסיוני א3'!AF24=0,0,' פנסיוני א3'!AF24/' פנסיוני א3'!$AE$28)</f>
        <v>0</v>
      </c>
      <c r="U22" s="79">
        <f>IF(' פנסיוני א3'!AG24=0,0,' פנסיוני א3'!AG24/' פנסיוני א3'!$AE$28)</f>
        <v>8.3333333333333329E-2</v>
      </c>
      <c r="V22" s="79">
        <f>IF(' פנסיוני א3'!AH24=0,0,' פנסיוני א3'!AH24/' פנסיוני א3'!$AE$28)</f>
        <v>0.25</v>
      </c>
      <c r="W22" s="79">
        <f>IF(' פנסיוני א3'!AI24=0,0,' פנסיוני א3'!AI24/' פנסיוני א3'!$AE$28)</f>
        <v>0.19444444444444445</v>
      </c>
      <c r="X22" s="79">
        <f>IF(' פנסיוני א3'!AJ24=0,0,' פנסיוני א3'!AJ24/' פנסיוני א3'!$AE$28)</f>
        <v>0.16666666666666666</v>
      </c>
      <c r="Y22" s="81">
        <f>IF(' פנסיוני א3'!AK24=0,0,' פנסיוני א3'!AK24/' פנסיוני א3'!$AE$28)</f>
        <v>0.1111111111111111</v>
      </c>
    </row>
    <row r="23" spans="1:25" x14ac:dyDescent="0.2">
      <c r="A23" s="202">
        <v>2</v>
      </c>
      <c r="B23" s="468" t="s">
        <v>77</v>
      </c>
      <c r="C23" s="469"/>
      <c r="D23" s="470"/>
      <c r="E23" s="93">
        <f>SUM(F23:K23)</f>
        <v>0.33333333333333331</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0.33333333333333331</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2.7777777777777776E-2</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2.7777777777777776E-2</v>
      </c>
    </row>
    <row r="24" spans="1:25" x14ac:dyDescent="0.2">
      <c r="A24" s="202">
        <v>3</v>
      </c>
      <c r="B24" s="468" t="s">
        <v>84</v>
      </c>
      <c r="C24" s="469"/>
      <c r="D24" s="470"/>
      <c r="E24" s="93">
        <f>SUM(F24:K24)</f>
        <v>0.33333333333333331</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0.33333333333333331</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0" t="s">
        <v>85</v>
      </c>
      <c r="C25" s="461"/>
      <c r="D25" s="462"/>
      <c r="E25" s="98">
        <f>SUM(F25:K25)</f>
        <v>0.33333333333333331</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0.33333333333333331</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0.16666666666666666</v>
      </c>
      <c r="T25" s="79">
        <f>IF(' פנסיוני א3'!AF27=0,0,' פנסיוני א3'!AF27/' פנסיוני א3'!$AE$28)</f>
        <v>0</v>
      </c>
      <c r="U25" s="79">
        <f>IF(' פנסיוני א3'!AG27=0,0,' פנסיוני א3'!AG27/' פנסיוני א3'!$AE$28)</f>
        <v>5.5555555555555552E-2</v>
      </c>
      <c r="V25" s="79">
        <f>IF(' פנסיוני א3'!AH27=0,0,' פנסיוני א3'!AH27/' פנסיוני א3'!$AE$28)</f>
        <v>0</v>
      </c>
      <c r="W25" s="79">
        <f>IF(' פנסיוני א3'!AI27=0,0,' פנסיוני א3'!AI27/' פנסיוני א3'!$AE$28)</f>
        <v>0</v>
      </c>
      <c r="X25" s="79">
        <f>IF(' פנסיוני א3'!AJ27=0,0,' פנסיוני א3'!AJ27/' פנסיוני א3'!$AE$28)</f>
        <v>5.5555555555555552E-2</v>
      </c>
      <c r="Y25" s="81">
        <f>IF(' פנסיוני א3'!AK27=0,0,' פנסיוני א3'!AK27/' פנסיוני א3'!$AE$28)</f>
        <v>5.5555555555555552E-2</v>
      </c>
    </row>
    <row r="26" spans="1:25" ht="13.5" thickBot="1" x14ac:dyDescent="0.25">
      <c r="A26" s="207">
        <v>5</v>
      </c>
      <c r="B26" s="463" t="s">
        <v>86</v>
      </c>
      <c r="C26" s="464"/>
      <c r="D26" s="465"/>
      <c r="E26" s="100">
        <f>SUM(E22:E25)</f>
        <v>1</v>
      </c>
      <c r="F26" s="103">
        <f t="shared" ref="F26:Y26" si="5">SUM(F22:F25)</f>
        <v>0</v>
      </c>
      <c r="G26" s="103">
        <f t="shared" si="5"/>
        <v>0</v>
      </c>
      <c r="H26" s="103">
        <f t="shared" si="5"/>
        <v>0.33333333333333331</v>
      </c>
      <c r="I26" s="103">
        <f t="shared" si="5"/>
        <v>0</v>
      </c>
      <c r="J26" s="103">
        <f t="shared" si="5"/>
        <v>0.33333333333333331</v>
      </c>
      <c r="K26" s="102">
        <f t="shared" si="5"/>
        <v>0.33333333333333331</v>
      </c>
      <c r="L26" s="100">
        <f t="shared" ref="L26" si="6">SUM(L22:L25)</f>
        <v>0</v>
      </c>
      <c r="M26" s="103">
        <f t="shared" si="5"/>
        <v>0</v>
      </c>
      <c r="N26" s="103">
        <f t="shared" si="5"/>
        <v>0</v>
      </c>
      <c r="O26" s="103">
        <f t="shared" si="5"/>
        <v>0</v>
      </c>
      <c r="P26" s="103">
        <f t="shared" si="5"/>
        <v>0</v>
      </c>
      <c r="Q26" s="103">
        <f t="shared" si="5"/>
        <v>0</v>
      </c>
      <c r="R26" s="102">
        <f t="shared" si="5"/>
        <v>0</v>
      </c>
      <c r="S26" s="100">
        <f>SUM(S22:S25)</f>
        <v>1</v>
      </c>
      <c r="T26" s="103">
        <f t="shared" si="5"/>
        <v>0</v>
      </c>
      <c r="U26" s="103">
        <f t="shared" si="5"/>
        <v>0.1388888888888889</v>
      </c>
      <c r="V26" s="103">
        <f t="shared" si="5"/>
        <v>0.25</v>
      </c>
      <c r="W26" s="103">
        <f t="shared" si="5"/>
        <v>0.19444444444444445</v>
      </c>
      <c r="X26" s="103">
        <f t="shared" si="5"/>
        <v>0.22222222222222221</v>
      </c>
      <c r="Y26" s="102">
        <f t="shared" si="5"/>
        <v>0.19444444444444445</v>
      </c>
    </row>
    <row r="27" spans="1:25" x14ac:dyDescent="0.2">
      <c r="A27" s="262"/>
      <c r="B27" s="438"/>
      <c r="C27" s="438"/>
      <c r="D27" s="438"/>
    </row>
    <row r="28" spans="1:25" x14ac:dyDescent="0.2">
      <c r="A28" s="263"/>
      <c r="B28" s="439"/>
      <c r="C28" s="439"/>
      <c r="D28" s="439"/>
    </row>
    <row r="29" spans="1:25" x14ac:dyDescent="0.2">
      <c r="A29" s="262"/>
      <c r="B29" s="436"/>
      <c r="C29" s="436"/>
      <c r="D29" s="436"/>
    </row>
    <row r="30" spans="1:25" x14ac:dyDescent="0.2">
      <c r="A30" s="277"/>
      <c r="B30" s="437"/>
      <c r="C30" s="440"/>
      <c r="D30" s="440"/>
    </row>
    <row r="31" spans="1:25" x14ac:dyDescent="0.2">
      <c r="A31" s="277"/>
      <c r="B31" s="437"/>
      <c r="C31" s="437"/>
      <c r="D31" s="437"/>
    </row>
    <row r="32" spans="1:25" x14ac:dyDescent="0.2">
      <c r="A32" s="277"/>
      <c r="B32" s="437"/>
      <c r="C32" s="437"/>
      <c r="D32" s="437"/>
    </row>
    <row r="33" spans="1:4" x14ac:dyDescent="0.2">
      <c r="A33" s="278"/>
      <c r="B33" s="436"/>
      <c r="C33" s="436"/>
      <c r="D33" s="436"/>
    </row>
    <row r="34" spans="1:4" x14ac:dyDescent="0.2">
      <c r="A34" s="277"/>
      <c r="B34" s="436"/>
      <c r="C34" s="436"/>
      <c r="D34" s="436"/>
    </row>
    <row r="35" spans="1:4" x14ac:dyDescent="0.2">
      <c r="A35" s="277"/>
      <c r="B35" s="436"/>
      <c r="C35" s="436"/>
      <c r="D35" s="436"/>
    </row>
    <row r="36" spans="1:4" x14ac:dyDescent="0.2">
      <c r="A36" s="278"/>
      <c r="B36" s="436"/>
      <c r="C36" s="436"/>
      <c r="D36" s="436"/>
    </row>
    <row r="37" spans="1:4" x14ac:dyDescent="0.2">
      <c r="A37" s="277"/>
      <c r="B37" s="436"/>
      <c r="C37" s="436"/>
      <c r="D37" s="436"/>
    </row>
    <row r="38" spans="1:4" x14ac:dyDescent="0.2">
      <c r="A38" s="277"/>
      <c r="B38" s="436"/>
      <c r="C38" s="436"/>
      <c r="D38" s="436"/>
    </row>
    <row r="39" spans="1:4" x14ac:dyDescent="0.2">
      <c r="A39" s="277"/>
      <c r="B39" s="436"/>
      <c r="C39" s="436"/>
      <c r="D39" s="436"/>
    </row>
    <row r="40" spans="1:4" x14ac:dyDescent="0.2">
      <c r="A40" s="277"/>
    </row>
  </sheetData>
  <sheetProtection password="CC43" sheet="1" objects="1" scenarios="1" formatCells="0" formatColumns="0" formatRows="0"/>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f9fee524dd9e704eda26f6d5d7e3ec4e">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a87520bb0ca30542a8284e4ec830a606"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FD4B66-AACC-40FD-BC85-CB6850BD8E6B}">
  <ds:schemaRefs>
    <ds:schemaRef ds:uri="http://purl.org/dc/elements/1.1/"/>
    <ds:schemaRef ds:uri="http://schemas.microsoft.com/office/2006/documentManagement/types"/>
    <ds:schemaRef ds:uri="http://schemas.microsoft.com/sharepoint/v3"/>
    <ds:schemaRef ds:uri="http://purl.org/dc/dcmitype/"/>
    <ds:schemaRef ds:uri="http://www.w3.org/XML/1998/namespace"/>
    <ds:schemaRef ds:uri="http://purl.org/dc/terms/"/>
    <ds:schemaRef ds:uri="http://schemas.microsoft.com/office/infopath/2007/PartnerControls"/>
    <ds:schemaRef ds:uri="http://schemas.openxmlformats.org/package/2006/metadata/core-properties"/>
    <ds:schemaRef ds:uri="a46656d4-8850-49b3-aebd-68bd05f7f43d"/>
    <ds:schemaRef ds:uri="http://schemas.microsoft.com/office/2006/metadata/properties"/>
  </ds:schemaRefs>
</ds:datastoreItem>
</file>

<file path=customXml/itemProps2.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3.xml><?xml version="1.0" encoding="utf-8"?>
<ds:datastoreItem xmlns:ds="http://schemas.openxmlformats.org/officeDocument/2006/customXml" ds:itemID="{95B803B4-7E32-451B-88A7-D6235DCD9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 בגין שנת 2018</dc:title>
  <dc:creator>אוהד מעודי</dc:creator>
  <cp:lastModifiedBy>יוסי ויצמן</cp:lastModifiedBy>
  <cp:lastPrinted>2016-06-28T14:16:06Z</cp:lastPrinted>
  <dcterms:created xsi:type="dcterms:W3CDTF">2012-03-26T09:12:08Z</dcterms:created>
  <dcterms:modified xsi:type="dcterms:W3CDTF">2019-02-14T09:56:11Z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